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240" windowWidth="20730" windowHeight="11580"/>
  </bookViews>
  <sheets>
    <sheet name="CER offer template" sheetId="1" r:id="rId1"/>
  </sheets>
  <calcPr calcId="14562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89" i="1" l="1"/>
  <c r="Y88" i="1"/>
  <c r="Y87" i="1"/>
  <c r="Y86" i="1"/>
  <c r="Y85" i="1"/>
  <c r="Y84" i="1"/>
  <c r="Y83" i="1"/>
  <c r="Y82" i="1"/>
  <c r="Y81" i="1"/>
  <c r="Y80" i="1"/>
  <c r="Y79" i="1"/>
  <c r="Y78" i="1"/>
  <c r="Y77" i="1"/>
  <c r="Y76" i="1"/>
  <c r="Y75" i="1"/>
  <c r="Y74" i="1"/>
  <c r="Y73" i="1"/>
  <c r="Y72" i="1"/>
  <c r="Y71" i="1"/>
  <c r="Y70" i="1"/>
  <c r="Y69" i="1"/>
  <c r="Y68" i="1"/>
  <c r="Y67" i="1"/>
  <c r="Y66" i="1"/>
  <c r="Y65" i="1"/>
  <c r="Y64" i="1"/>
  <c r="Y63" i="1"/>
  <c r="Y62" i="1"/>
  <c r="Y61" i="1"/>
  <c r="Y60" i="1"/>
  <c r="Y59" i="1"/>
  <c r="Y58" i="1"/>
  <c r="Y57" i="1"/>
  <c r="Y56" i="1"/>
  <c r="Y55" i="1"/>
  <c r="Y54" i="1"/>
  <c r="Y53" i="1"/>
  <c r="Y52" i="1"/>
  <c r="Y51" i="1"/>
  <c r="Y50" i="1"/>
  <c r="Y49" i="1"/>
  <c r="Y48" i="1"/>
  <c r="Y47" i="1"/>
  <c r="Y46" i="1"/>
  <c r="Y45" i="1"/>
  <c r="Y44" i="1"/>
  <c r="Y43" i="1"/>
  <c r="Y42" i="1"/>
  <c r="Y41" i="1"/>
  <c r="Y40" i="1"/>
  <c r="Y39" i="1"/>
  <c r="Y38" i="1"/>
  <c r="Y37" i="1"/>
  <c r="Y36" i="1"/>
  <c r="Y35" i="1"/>
  <c r="Y34" i="1"/>
  <c r="Y33" i="1"/>
  <c r="Y32" i="1"/>
  <c r="Y31" i="1"/>
  <c r="Y30" i="1"/>
  <c r="Y29" i="1"/>
  <c r="Y28" i="1"/>
  <c r="Y27" i="1"/>
  <c r="Y26" i="1"/>
  <c r="Y25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26" i="1"/>
  <c r="P25" i="1"/>
  <c r="W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A26" i="1"/>
  <c r="AD26" i="1"/>
  <c r="AA25" i="1"/>
  <c r="AD25" i="1"/>
  <c r="AA27" i="1"/>
  <c r="AD27" i="1"/>
  <c r="AA28" i="1"/>
  <c r="AD28" i="1"/>
  <c r="AA29" i="1"/>
  <c r="AD29" i="1"/>
  <c r="AA30" i="1"/>
  <c r="AD30" i="1"/>
  <c r="AA31" i="1"/>
  <c r="AD31" i="1"/>
  <c r="AA32" i="1"/>
  <c r="AD32" i="1"/>
  <c r="AA33" i="1"/>
  <c r="AD33" i="1"/>
  <c r="AA34" i="1"/>
  <c r="AD34" i="1"/>
  <c r="AA35" i="1"/>
  <c r="AD35" i="1"/>
  <c r="AA36" i="1"/>
  <c r="AD36" i="1"/>
  <c r="AA37" i="1"/>
  <c r="AD37" i="1"/>
  <c r="AA38" i="1"/>
  <c r="AD38" i="1"/>
  <c r="AA39" i="1"/>
  <c r="AD39" i="1"/>
  <c r="AA40" i="1"/>
  <c r="AD40" i="1"/>
  <c r="AA41" i="1"/>
  <c r="AD41" i="1"/>
  <c r="AA42" i="1"/>
  <c r="AD42" i="1"/>
  <c r="AA43" i="1"/>
  <c r="AD43" i="1"/>
  <c r="AA44" i="1"/>
  <c r="AD44" i="1"/>
  <c r="AA45" i="1"/>
  <c r="AD45" i="1"/>
  <c r="AA46" i="1"/>
  <c r="AD46" i="1"/>
  <c r="AA47" i="1"/>
  <c r="AD47" i="1"/>
  <c r="AA48" i="1"/>
  <c r="AD48" i="1"/>
  <c r="AA49" i="1"/>
  <c r="AD49" i="1"/>
  <c r="AA50" i="1"/>
  <c r="AD50" i="1"/>
  <c r="AA51" i="1"/>
  <c r="AD51" i="1"/>
  <c r="AA52" i="1"/>
  <c r="AD52" i="1"/>
  <c r="AA53" i="1"/>
  <c r="AD53" i="1"/>
  <c r="AA54" i="1"/>
  <c r="AD54" i="1"/>
  <c r="AA55" i="1"/>
  <c r="AD55" i="1"/>
  <c r="AA56" i="1"/>
  <c r="AD56" i="1"/>
  <c r="AA57" i="1"/>
  <c r="AD57" i="1"/>
  <c r="AA58" i="1"/>
  <c r="AD58" i="1"/>
  <c r="AA59" i="1"/>
  <c r="AD59" i="1"/>
  <c r="AA60" i="1"/>
  <c r="AD60" i="1"/>
  <c r="AA61" i="1"/>
  <c r="AD61" i="1"/>
  <c r="AA62" i="1"/>
  <c r="AD62" i="1"/>
  <c r="AA63" i="1"/>
  <c r="AD63" i="1"/>
  <c r="AA64" i="1"/>
  <c r="AD64" i="1"/>
  <c r="AA65" i="1"/>
  <c r="AD65" i="1"/>
  <c r="AA66" i="1"/>
  <c r="AD66" i="1"/>
  <c r="AA67" i="1"/>
  <c r="AD67" i="1"/>
  <c r="AA68" i="1"/>
  <c r="AD68" i="1"/>
  <c r="AA69" i="1"/>
  <c r="AD69" i="1"/>
  <c r="AA70" i="1"/>
  <c r="AD70" i="1"/>
  <c r="AA71" i="1"/>
  <c r="AD71" i="1"/>
  <c r="AA72" i="1"/>
  <c r="AD72" i="1"/>
  <c r="AA73" i="1"/>
  <c r="AD73" i="1"/>
  <c r="AA74" i="1"/>
  <c r="AD74" i="1"/>
  <c r="AA75" i="1"/>
  <c r="AD75" i="1"/>
  <c r="AA76" i="1"/>
  <c r="AD76" i="1"/>
  <c r="AA77" i="1"/>
  <c r="AD77" i="1"/>
  <c r="AA78" i="1"/>
  <c r="AD78" i="1"/>
  <c r="AA79" i="1"/>
  <c r="AD79" i="1"/>
  <c r="AA80" i="1"/>
  <c r="AD80" i="1"/>
  <c r="AA81" i="1"/>
  <c r="AD81" i="1"/>
  <c r="AA82" i="1"/>
  <c r="AD82" i="1"/>
  <c r="AA83" i="1"/>
  <c r="AD83" i="1"/>
  <c r="AA84" i="1"/>
  <c r="AD84" i="1"/>
  <c r="AA85" i="1"/>
  <c r="AD85" i="1"/>
  <c r="AA86" i="1"/>
  <c r="AD86" i="1"/>
  <c r="AA87" i="1"/>
  <c r="AD87" i="1"/>
  <c r="AA88" i="1"/>
  <c r="AD88" i="1"/>
  <c r="AA89" i="1"/>
  <c r="AD89" i="1"/>
  <c r="O25" i="1"/>
  <c r="Z89" i="1"/>
  <c r="Z88" i="1"/>
  <c r="Z87" i="1"/>
  <c r="Z86" i="1"/>
  <c r="Z85" i="1"/>
  <c r="Z84" i="1"/>
  <c r="Z83" i="1"/>
  <c r="Z82" i="1"/>
  <c r="Z81" i="1"/>
  <c r="Z80" i="1"/>
  <c r="Z79" i="1"/>
  <c r="Z78" i="1"/>
  <c r="Z77" i="1"/>
  <c r="Z76" i="1"/>
  <c r="Z75" i="1"/>
  <c r="Z74" i="1"/>
  <c r="Z73" i="1"/>
  <c r="Z72" i="1"/>
  <c r="Z71" i="1"/>
  <c r="Z70" i="1"/>
  <c r="Z69" i="1"/>
  <c r="Z68" i="1"/>
  <c r="Z67" i="1"/>
  <c r="Z66" i="1"/>
  <c r="Z65" i="1"/>
  <c r="Z64" i="1"/>
  <c r="Z63" i="1"/>
  <c r="Z62" i="1"/>
  <c r="Z61" i="1"/>
  <c r="Z60" i="1"/>
  <c r="Z59" i="1"/>
  <c r="Z58" i="1"/>
  <c r="Z57" i="1"/>
  <c r="Z56" i="1"/>
  <c r="Z55" i="1"/>
  <c r="Z54" i="1"/>
  <c r="Z53" i="1"/>
  <c r="Z52" i="1"/>
  <c r="Z51" i="1"/>
  <c r="Z50" i="1"/>
  <c r="Z49" i="1"/>
  <c r="Z48" i="1"/>
  <c r="Z47" i="1"/>
  <c r="Z46" i="1"/>
  <c r="Z45" i="1"/>
  <c r="Z44" i="1"/>
  <c r="Z43" i="1"/>
  <c r="Z42" i="1"/>
  <c r="Z41" i="1"/>
  <c r="Z40" i="1"/>
  <c r="Z39" i="1"/>
  <c r="Z38" i="1"/>
  <c r="Z37" i="1"/>
  <c r="Z36" i="1"/>
  <c r="Z35" i="1"/>
  <c r="Z34" i="1"/>
  <c r="Z33" i="1"/>
  <c r="Z32" i="1"/>
  <c r="Z31" i="1"/>
  <c r="Z30" i="1"/>
  <c r="Z29" i="1"/>
  <c r="Z28" i="1"/>
  <c r="Z27" i="1"/>
  <c r="Z26" i="1"/>
  <c r="Z25" i="1"/>
  <c r="AB25" i="1"/>
  <c r="E8" i="1"/>
  <c r="E9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E7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Q26" i="1"/>
  <c r="R26" i="1"/>
  <c r="Q27" i="1"/>
  <c r="R27" i="1"/>
  <c r="Q28" i="1"/>
  <c r="R28" i="1"/>
  <c r="Q29" i="1"/>
  <c r="R29" i="1"/>
  <c r="Q30" i="1"/>
  <c r="R30" i="1"/>
  <c r="Q31" i="1"/>
  <c r="R31" i="1"/>
  <c r="Q32" i="1"/>
  <c r="R32" i="1"/>
  <c r="Q33" i="1"/>
  <c r="R33" i="1"/>
  <c r="Q34" i="1"/>
  <c r="R34" i="1"/>
  <c r="Q35" i="1"/>
  <c r="R35" i="1"/>
  <c r="Q36" i="1"/>
  <c r="R36" i="1"/>
  <c r="Q37" i="1"/>
  <c r="R37" i="1"/>
  <c r="Q38" i="1"/>
  <c r="R38" i="1"/>
  <c r="Q39" i="1"/>
  <c r="R39" i="1"/>
  <c r="Q40" i="1"/>
  <c r="R40" i="1"/>
  <c r="Q41" i="1"/>
  <c r="R41" i="1"/>
  <c r="Q42" i="1"/>
  <c r="R42" i="1"/>
  <c r="Q43" i="1"/>
  <c r="R43" i="1"/>
  <c r="Q44" i="1"/>
  <c r="R44" i="1"/>
  <c r="Q45" i="1"/>
  <c r="R45" i="1"/>
  <c r="Q46" i="1"/>
  <c r="R46" i="1"/>
  <c r="Q47" i="1"/>
  <c r="R47" i="1"/>
  <c r="Q48" i="1"/>
  <c r="R48" i="1"/>
  <c r="Q49" i="1"/>
  <c r="R49" i="1"/>
  <c r="Q50" i="1"/>
  <c r="R50" i="1"/>
  <c r="Q51" i="1"/>
  <c r="R51" i="1"/>
  <c r="Q52" i="1"/>
  <c r="R52" i="1"/>
  <c r="Q53" i="1"/>
  <c r="R53" i="1"/>
  <c r="Q54" i="1"/>
  <c r="R54" i="1"/>
  <c r="Q55" i="1"/>
  <c r="R55" i="1"/>
  <c r="Q56" i="1"/>
  <c r="R56" i="1"/>
  <c r="Q57" i="1"/>
  <c r="R57" i="1"/>
  <c r="Q58" i="1"/>
  <c r="R58" i="1"/>
  <c r="Q59" i="1"/>
  <c r="R59" i="1"/>
  <c r="Q60" i="1"/>
  <c r="R60" i="1"/>
  <c r="Q61" i="1"/>
  <c r="R61" i="1"/>
  <c r="Q62" i="1"/>
  <c r="R62" i="1"/>
  <c r="Q63" i="1"/>
  <c r="R63" i="1"/>
  <c r="Q64" i="1"/>
  <c r="R64" i="1"/>
  <c r="Q65" i="1"/>
  <c r="R65" i="1"/>
  <c r="Q66" i="1"/>
  <c r="R66" i="1"/>
  <c r="Q67" i="1"/>
  <c r="R67" i="1"/>
  <c r="Q68" i="1"/>
  <c r="R68" i="1"/>
  <c r="Q69" i="1"/>
  <c r="R69" i="1"/>
  <c r="Q70" i="1"/>
  <c r="R70" i="1"/>
  <c r="Q71" i="1"/>
  <c r="R71" i="1"/>
  <c r="Q72" i="1"/>
  <c r="R72" i="1"/>
  <c r="Q73" i="1"/>
  <c r="R73" i="1"/>
  <c r="Q74" i="1"/>
  <c r="R74" i="1"/>
  <c r="Q75" i="1"/>
  <c r="R75" i="1"/>
  <c r="Q76" i="1"/>
  <c r="R76" i="1"/>
  <c r="Q77" i="1"/>
  <c r="R77" i="1"/>
  <c r="Q78" i="1"/>
  <c r="R78" i="1"/>
  <c r="Q79" i="1"/>
  <c r="R79" i="1"/>
  <c r="Q80" i="1"/>
  <c r="R80" i="1"/>
  <c r="Q81" i="1"/>
  <c r="R81" i="1"/>
  <c r="Q82" i="1"/>
  <c r="R82" i="1"/>
  <c r="Q83" i="1"/>
  <c r="R83" i="1"/>
  <c r="Q84" i="1"/>
  <c r="R84" i="1"/>
  <c r="Q85" i="1"/>
  <c r="R85" i="1"/>
  <c r="Q86" i="1"/>
  <c r="R86" i="1"/>
  <c r="Q87" i="1"/>
  <c r="R87" i="1"/>
  <c r="Q88" i="1"/>
  <c r="R88" i="1"/>
  <c r="Q89" i="1"/>
  <c r="R89" i="1"/>
  <c r="Q25" i="1"/>
  <c r="R25" i="1"/>
  <c r="I25" i="1"/>
  <c r="AE26" i="1"/>
  <c r="AE27" i="1"/>
  <c r="AE28" i="1"/>
  <c r="AE29" i="1"/>
  <c r="AE30" i="1"/>
  <c r="AE31" i="1"/>
  <c r="AE32" i="1"/>
  <c r="AE33" i="1"/>
  <c r="AE34" i="1"/>
  <c r="AE35" i="1"/>
  <c r="AE36" i="1"/>
  <c r="AE37" i="1"/>
  <c r="AE38" i="1"/>
  <c r="AE39" i="1"/>
  <c r="AE40" i="1"/>
  <c r="AE41" i="1"/>
  <c r="AE42" i="1"/>
  <c r="AE43" i="1"/>
  <c r="AE44" i="1"/>
  <c r="AE45" i="1"/>
  <c r="AE46" i="1"/>
  <c r="AE47" i="1"/>
  <c r="AE48" i="1"/>
  <c r="AE49" i="1"/>
  <c r="AE50" i="1"/>
  <c r="AE51" i="1"/>
  <c r="AE52" i="1"/>
  <c r="AE53" i="1"/>
  <c r="AE54" i="1"/>
  <c r="AE55" i="1"/>
  <c r="AE56" i="1"/>
  <c r="AE57" i="1"/>
  <c r="AE58" i="1"/>
  <c r="AE59" i="1"/>
  <c r="AE60" i="1"/>
  <c r="AE61" i="1"/>
  <c r="AE62" i="1"/>
  <c r="AE63" i="1"/>
  <c r="AE64" i="1"/>
  <c r="AE65" i="1"/>
  <c r="AE66" i="1"/>
  <c r="AE67" i="1"/>
  <c r="AE68" i="1"/>
  <c r="AE69" i="1"/>
  <c r="AE70" i="1"/>
  <c r="AE71" i="1"/>
  <c r="AE72" i="1"/>
  <c r="AE73" i="1"/>
  <c r="AE74" i="1"/>
  <c r="AE75" i="1"/>
  <c r="AE76" i="1"/>
  <c r="AE77" i="1"/>
  <c r="AE78" i="1"/>
  <c r="AE79" i="1"/>
  <c r="AE80" i="1"/>
  <c r="AE81" i="1"/>
  <c r="AE82" i="1"/>
  <c r="AE83" i="1"/>
  <c r="AE84" i="1"/>
  <c r="AE85" i="1"/>
  <c r="AE86" i="1"/>
  <c r="AE87" i="1"/>
  <c r="AE88" i="1"/>
  <c r="AE89" i="1"/>
  <c r="AE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83" i="1"/>
  <c r="X84" i="1"/>
  <c r="X85" i="1"/>
  <c r="X86" i="1"/>
  <c r="X87" i="1"/>
  <c r="X88" i="1"/>
  <c r="X89" i="1"/>
  <c r="X25" i="1"/>
  <c r="AX26" i="1"/>
  <c r="AX27" i="1"/>
  <c r="AX28" i="1"/>
  <c r="AX29" i="1"/>
  <c r="AX30" i="1"/>
  <c r="AX31" i="1"/>
  <c r="AX32" i="1"/>
  <c r="AX33" i="1"/>
  <c r="AX34" i="1"/>
  <c r="AX35" i="1"/>
  <c r="AX36" i="1"/>
  <c r="AX37" i="1"/>
  <c r="AX38" i="1"/>
  <c r="AX39" i="1"/>
  <c r="AX40" i="1"/>
  <c r="AX41" i="1"/>
  <c r="AX42" i="1"/>
  <c r="AX43" i="1"/>
  <c r="AX44" i="1"/>
  <c r="AX45" i="1"/>
  <c r="AX46" i="1"/>
  <c r="AX47" i="1"/>
  <c r="AX48" i="1"/>
  <c r="AX49" i="1"/>
  <c r="AX50" i="1"/>
  <c r="AX51" i="1"/>
  <c r="AX52" i="1"/>
  <c r="AX53" i="1"/>
  <c r="AX54" i="1"/>
  <c r="AX55" i="1"/>
  <c r="AX56" i="1"/>
  <c r="AX57" i="1"/>
  <c r="AX58" i="1"/>
  <c r="AX59" i="1"/>
  <c r="AX60" i="1"/>
  <c r="AX61" i="1"/>
  <c r="AX62" i="1"/>
  <c r="AX63" i="1"/>
  <c r="AX64" i="1"/>
  <c r="AX65" i="1"/>
  <c r="AX66" i="1"/>
  <c r="AX67" i="1"/>
  <c r="AX68" i="1"/>
  <c r="AX69" i="1"/>
  <c r="AX70" i="1"/>
  <c r="AX71" i="1"/>
  <c r="AX72" i="1"/>
  <c r="AX73" i="1"/>
  <c r="AX74" i="1"/>
  <c r="AX75" i="1"/>
  <c r="AX76" i="1"/>
  <c r="AX77" i="1"/>
  <c r="AX78" i="1"/>
  <c r="AX25" i="1"/>
  <c r="AP26" i="1"/>
  <c r="AP27" i="1"/>
  <c r="AP28" i="1"/>
  <c r="AP29" i="1"/>
  <c r="AP30" i="1"/>
  <c r="AP31" i="1"/>
  <c r="AP32" i="1"/>
  <c r="AP33" i="1"/>
  <c r="AP34" i="1"/>
  <c r="AP35" i="1"/>
  <c r="AP36" i="1"/>
  <c r="AP37" i="1"/>
  <c r="AP38" i="1"/>
  <c r="AP39" i="1"/>
  <c r="AP40" i="1"/>
  <c r="AP41" i="1"/>
  <c r="AP42" i="1"/>
  <c r="AP43" i="1"/>
  <c r="AP44" i="1"/>
  <c r="AP45" i="1"/>
  <c r="AP46" i="1"/>
  <c r="AP47" i="1"/>
  <c r="AP48" i="1"/>
  <c r="AP49" i="1"/>
  <c r="AP50" i="1"/>
  <c r="AP51" i="1"/>
  <c r="AP52" i="1"/>
  <c r="AP53" i="1"/>
  <c r="AP54" i="1"/>
  <c r="AP55" i="1"/>
  <c r="AP56" i="1"/>
  <c r="AP57" i="1"/>
  <c r="AP58" i="1"/>
  <c r="AP59" i="1"/>
  <c r="AP60" i="1"/>
  <c r="AP61" i="1"/>
  <c r="AP62" i="1"/>
  <c r="AP63" i="1"/>
  <c r="AP64" i="1"/>
  <c r="AP65" i="1"/>
  <c r="AP66" i="1"/>
  <c r="AP67" i="1"/>
  <c r="AP68" i="1"/>
  <c r="AP69" i="1"/>
  <c r="AP70" i="1"/>
  <c r="AP71" i="1"/>
  <c r="AP72" i="1"/>
  <c r="AP73" i="1"/>
  <c r="AP74" i="1"/>
  <c r="AP75" i="1"/>
  <c r="AP76" i="1"/>
  <c r="AP77" i="1"/>
  <c r="AP78" i="1"/>
  <c r="AP79" i="1"/>
  <c r="AP80" i="1"/>
  <c r="AP81" i="1"/>
  <c r="AP82" i="1"/>
  <c r="AP83" i="1"/>
  <c r="AP84" i="1"/>
  <c r="AP85" i="1"/>
  <c r="AP86" i="1"/>
  <c r="AP87" i="1"/>
  <c r="AP88" i="1"/>
  <c r="AP89" i="1"/>
  <c r="AI26" i="1"/>
  <c r="AI27" i="1"/>
  <c r="AI28" i="1"/>
  <c r="AI29" i="1"/>
  <c r="AI30" i="1"/>
  <c r="AI31" i="1"/>
  <c r="AI32" i="1"/>
  <c r="AI33" i="1"/>
  <c r="AI34" i="1"/>
  <c r="AI35" i="1"/>
  <c r="AI36" i="1"/>
  <c r="AI37" i="1"/>
  <c r="AI38" i="1"/>
  <c r="AI39" i="1"/>
  <c r="AI40" i="1"/>
  <c r="AI41" i="1"/>
  <c r="AI42" i="1"/>
  <c r="AI43" i="1"/>
  <c r="AI44" i="1"/>
  <c r="AI45" i="1"/>
  <c r="AI46" i="1"/>
  <c r="AI47" i="1"/>
  <c r="AI48" i="1"/>
  <c r="AI49" i="1"/>
  <c r="AI50" i="1"/>
  <c r="AI51" i="1"/>
  <c r="AI52" i="1"/>
  <c r="AI53" i="1"/>
  <c r="AI54" i="1"/>
  <c r="AI55" i="1"/>
  <c r="AI56" i="1"/>
  <c r="AI57" i="1"/>
  <c r="AI58" i="1"/>
  <c r="AI59" i="1"/>
  <c r="AI60" i="1"/>
  <c r="AI61" i="1"/>
  <c r="AI62" i="1"/>
  <c r="AI63" i="1"/>
  <c r="AI64" i="1"/>
  <c r="AI65" i="1"/>
  <c r="AI66" i="1"/>
  <c r="AI67" i="1"/>
  <c r="AI68" i="1"/>
  <c r="AI69" i="1"/>
  <c r="AI70" i="1"/>
  <c r="AI71" i="1"/>
  <c r="AI72" i="1"/>
  <c r="AI73" i="1"/>
  <c r="AI74" i="1"/>
  <c r="AI75" i="1"/>
  <c r="AI76" i="1"/>
  <c r="AI77" i="1"/>
  <c r="AI78" i="1"/>
  <c r="AI79" i="1"/>
  <c r="AI80" i="1"/>
  <c r="AI81" i="1"/>
  <c r="AI82" i="1"/>
  <c r="AI83" i="1"/>
  <c r="AI84" i="1"/>
  <c r="AI85" i="1"/>
  <c r="AI86" i="1"/>
  <c r="AI87" i="1"/>
  <c r="AI88" i="1"/>
  <c r="AI89" i="1"/>
  <c r="T26" i="1"/>
  <c r="U26" i="1"/>
  <c r="T27" i="1"/>
  <c r="U27" i="1"/>
  <c r="T28" i="1"/>
  <c r="T29" i="1"/>
  <c r="W29" i="1"/>
  <c r="T30" i="1"/>
  <c r="U30" i="1"/>
  <c r="T31" i="1"/>
  <c r="U31" i="1"/>
  <c r="T32" i="1"/>
  <c r="T33" i="1"/>
  <c r="T34" i="1"/>
  <c r="U34" i="1"/>
  <c r="T35" i="1"/>
  <c r="U35" i="1"/>
  <c r="T36" i="1"/>
  <c r="U36" i="1"/>
  <c r="T37" i="1"/>
  <c r="W37" i="1"/>
  <c r="T38" i="1"/>
  <c r="U38" i="1"/>
  <c r="T39" i="1"/>
  <c r="U39" i="1"/>
  <c r="T40" i="1"/>
  <c r="T41" i="1"/>
  <c r="T42" i="1"/>
  <c r="U42" i="1"/>
  <c r="T43" i="1"/>
  <c r="U43" i="1"/>
  <c r="T44" i="1"/>
  <c r="T45" i="1"/>
  <c r="W45" i="1"/>
  <c r="T46" i="1"/>
  <c r="U46" i="1"/>
  <c r="T47" i="1"/>
  <c r="U47" i="1"/>
  <c r="T48" i="1"/>
  <c r="T49" i="1"/>
  <c r="T50" i="1"/>
  <c r="U50" i="1"/>
  <c r="T51" i="1"/>
  <c r="U51" i="1"/>
  <c r="T52" i="1"/>
  <c r="U52" i="1"/>
  <c r="T53" i="1"/>
  <c r="W53" i="1"/>
  <c r="T54" i="1"/>
  <c r="U54" i="1"/>
  <c r="T55" i="1"/>
  <c r="U55" i="1"/>
  <c r="T56" i="1"/>
  <c r="T57" i="1"/>
  <c r="T58" i="1"/>
  <c r="U58" i="1"/>
  <c r="T59" i="1"/>
  <c r="U59" i="1"/>
  <c r="T60" i="1"/>
  <c r="T61" i="1"/>
  <c r="W61" i="1"/>
  <c r="T62" i="1"/>
  <c r="U62" i="1"/>
  <c r="T63" i="1"/>
  <c r="U63" i="1"/>
  <c r="T64" i="1"/>
  <c r="T65" i="1"/>
  <c r="T66" i="1"/>
  <c r="U66" i="1"/>
  <c r="T67" i="1"/>
  <c r="U67" i="1"/>
  <c r="T68" i="1"/>
  <c r="U68" i="1"/>
  <c r="T69" i="1"/>
  <c r="W69" i="1"/>
  <c r="T70" i="1"/>
  <c r="U70" i="1"/>
  <c r="T71" i="1"/>
  <c r="U71" i="1"/>
  <c r="T72" i="1"/>
  <c r="T73" i="1"/>
  <c r="T74" i="1"/>
  <c r="U74" i="1"/>
  <c r="T75" i="1"/>
  <c r="U75" i="1"/>
  <c r="T76" i="1"/>
  <c r="T77" i="1"/>
  <c r="W77" i="1"/>
  <c r="T78" i="1"/>
  <c r="U78" i="1"/>
  <c r="T79" i="1"/>
  <c r="U79" i="1"/>
  <c r="T80" i="1"/>
  <c r="T81" i="1"/>
  <c r="T82" i="1"/>
  <c r="U82" i="1"/>
  <c r="T83" i="1"/>
  <c r="U83" i="1"/>
  <c r="T84" i="1"/>
  <c r="U84" i="1"/>
  <c r="T85" i="1"/>
  <c r="W85" i="1"/>
  <c r="T86" i="1"/>
  <c r="U86" i="1"/>
  <c r="T87" i="1"/>
  <c r="U87" i="1"/>
  <c r="T88" i="1"/>
  <c r="T89" i="1"/>
  <c r="K26" i="1"/>
  <c r="L26" i="1"/>
  <c r="K27" i="1"/>
  <c r="L27" i="1"/>
  <c r="K28" i="1"/>
  <c r="L28" i="1"/>
  <c r="K29" i="1"/>
  <c r="N29" i="1"/>
  <c r="K30" i="1"/>
  <c r="L30" i="1"/>
  <c r="K31" i="1"/>
  <c r="K32" i="1"/>
  <c r="K33" i="1"/>
  <c r="N33" i="1"/>
  <c r="K34" i="1"/>
  <c r="L34" i="1"/>
  <c r="K35" i="1"/>
  <c r="N35" i="1"/>
  <c r="K36" i="1"/>
  <c r="L36" i="1"/>
  <c r="K37" i="1"/>
  <c r="N37" i="1"/>
  <c r="K38" i="1"/>
  <c r="L38" i="1"/>
  <c r="K39" i="1"/>
  <c r="N39" i="1"/>
  <c r="K40" i="1"/>
  <c r="K41" i="1"/>
  <c r="N41" i="1"/>
  <c r="K42" i="1"/>
  <c r="L42" i="1"/>
  <c r="K43" i="1"/>
  <c r="L43" i="1"/>
  <c r="K44" i="1"/>
  <c r="L44" i="1"/>
  <c r="K45" i="1"/>
  <c r="N45" i="1"/>
  <c r="K46" i="1"/>
  <c r="L46" i="1"/>
  <c r="K47" i="1"/>
  <c r="K48" i="1"/>
  <c r="K49" i="1"/>
  <c r="N49" i="1"/>
  <c r="K50" i="1"/>
  <c r="L50" i="1"/>
  <c r="K51" i="1"/>
  <c r="N51" i="1"/>
  <c r="K52" i="1"/>
  <c r="L52" i="1"/>
  <c r="K53" i="1"/>
  <c r="N53" i="1"/>
  <c r="K54" i="1"/>
  <c r="L54" i="1"/>
  <c r="K55" i="1"/>
  <c r="N55" i="1"/>
  <c r="K56" i="1"/>
  <c r="K57" i="1"/>
  <c r="N57" i="1"/>
  <c r="K58" i="1"/>
  <c r="L58" i="1"/>
  <c r="K59" i="1"/>
  <c r="L59" i="1"/>
  <c r="K60" i="1"/>
  <c r="L60" i="1"/>
  <c r="K61" i="1"/>
  <c r="N61" i="1"/>
  <c r="K62" i="1"/>
  <c r="L62" i="1"/>
  <c r="K63" i="1"/>
  <c r="K64" i="1"/>
  <c r="K65" i="1"/>
  <c r="N65" i="1"/>
  <c r="K66" i="1"/>
  <c r="L66" i="1"/>
  <c r="K67" i="1"/>
  <c r="N67" i="1"/>
  <c r="K68" i="1"/>
  <c r="L68" i="1"/>
  <c r="K69" i="1"/>
  <c r="N69" i="1"/>
  <c r="K70" i="1"/>
  <c r="N70" i="1"/>
  <c r="K71" i="1"/>
  <c r="N71" i="1"/>
  <c r="K72" i="1"/>
  <c r="K73" i="1"/>
  <c r="N73" i="1"/>
  <c r="K74" i="1"/>
  <c r="L74" i="1"/>
  <c r="K75" i="1"/>
  <c r="L75" i="1"/>
  <c r="K76" i="1"/>
  <c r="L76" i="1"/>
  <c r="K77" i="1"/>
  <c r="N77" i="1"/>
  <c r="K78" i="1"/>
  <c r="L78" i="1"/>
  <c r="AV26" i="1"/>
  <c r="AV27" i="1"/>
  <c r="AV28" i="1"/>
  <c r="AV29" i="1"/>
  <c r="AV30" i="1"/>
  <c r="AV31" i="1"/>
  <c r="AV32" i="1"/>
  <c r="AV33" i="1"/>
  <c r="AV34" i="1"/>
  <c r="AV35" i="1"/>
  <c r="AV36" i="1"/>
  <c r="AV37" i="1"/>
  <c r="AV38" i="1"/>
  <c r="AV39" i="1"/>
  <c r="AV40" i="1"/>
  <c r="AV41" i="1"/>
  <c r="AV42" i="1"/>
  <c r="AV43" i="1"/>
  <c r="AV44" i="1"/>
  <c r="AV45" i="1"/>
  <c r="AV46" i="1"/>
  <c r="AV47" i="1"/>
  <c r="AV48" i="1"/>
  <c r="AV49" i="1"/>
  <c r="AV50" i="1"/>
  <c r="AV51" i="1"/>
  <c r="AV52" i="1"/>
  <c r="AV53" i="1"/>
  <c r="AV54" i="1"/>
  <c r="AV55" i="1"/>
  <c r="AV56" i="1"/>
  <c r="AV57" i="1"/>
  <c r="AV58" i="1"/>
  <c r="AV59" i="1"/>
  <c r="AV60" i="1"/>
  <c r="AV61" i="1"/>
  <c r="AV62" i="1"/>
  <c r="AV63" i="1"/>
  <c r="AV64" i="1"/>
  <c r="AV65" i="1"/>
  <c r="AV66" i="1"/>
  <c r="AV67" i="1"/>
  <c r="AV68" i="1"/>
  <c r="AV69" i="1"/>
  <c r="AV70" i="1"/>
  <c r="AV71" i="1"/>
  <c r="AV72" i="1"/>
  <c r="AV73" i="1"/>
  <c r="AV74" i="1"/>
  <c r="AV75" i="1"/>
  <c r="AV76" i="1"/>
  <c r="AV77" i="1"/>
  <c r="AV78" i="1"/>
  <c r="AV79" i="1"/>
  <c r="AV80" i="1"/>
  <c r="AV81" i="1"/>
  <c r="AV82" i="1"/>
  <c r="AV83" i="1"/>
  <c r="AV84" i="1"/>
  <c r="AV85" i="1"/>
  <c r="AV86" i="1"/>
  <c r="AV87" i="1"/>
  <c r="AV88" i="1"/>
  <c r="AV89" i="1"/>
  <c r="BA26" i="1"/>
  <c r="BA28" i="1"/>
  <c r="AY29" i="1"/>
  <c r="AY30" i="1"/>
  <c r="AY31" i="1"/>
  <c r="BA32" i="1"/>
  <c r="AY33" i="1"/>
  <c r="BA35" i="1"/>
  <c r="BA36" i="1"/>
  <c r="AY37" i="1"/>
  <c r="AY38" i="1"/>
  <c r="AY39" i="1"/>
  <c r="BA40" i="1"/>
  <c r="AY41" i="1"/>
  <c r="BA43" i="1"/>
  <c r="BA44" i="1"/>
  <c r="AY45" i="1"/>
  <c r="AY46" i="1"/>
  <c r="AY47" i="1"/>
  <c r="BA48" i="1"/>
  <c r="AY49" i="1"/>
  <c r="BA50" i="1"/>
  <c r="BA52" i="1"/>
  <c r="AY53" i="1"/>
  <c r="AY54" i="1"/>
  <c r="BA55" i="1"/>
  <c r="BA56" i="1"/>
  <c r="AY57" i="1"/>
  <c r="BA58" i="1"/>
  <c r="BA60" i="1"/>
  <c r="AY61" i="1"/>
  <c r="AY62" i="1"/>
  <c r="AY63" i="1"/>
  <c r="BA64" i="1"/>
  <c r="AY65" i="1"/>
  <c r="BA67" i="1"/>
  <c r="BA68" i="1"/>
  <c r="AY69" i="1"/>
  <c r="BA70" i="1"/>
  <c r="AY71" i="1"/>
  <c r="BA72" i="1"/>
  <c r="AY73" i="1"/>
  <c r="BA75" i="1"/>
  <c r="BA76" i="1"/>
  <c r="AY77" i="1"/>
  <c r="AY78" i="1"/>
  <c r="AY58" i="1"/>
  <c r="AY70" i="1"/>
  <c r="BA30" i="1"/>
  <c r="BA46" i="1"/>
  <c r="BA47" i="1"/>
  <c r="L71" i="1"/>
  <c r="AY32" i="1"/>
  <c r="N28" i="1"/>
  <c r="W55" i="1"/>
  <c r="W31" i="1"/>
  <c r="N52" i="1"/>
  <c r="BA78" i="1"/>
  <c r="AY76" i="1"/>
  <c r="AY26" i="1"/>
  <c r="L51" i="1"/>
  <c r="N27" i="1"/>
  <c r="W79" i="1"/>
  <c r="N75" i="1"/>
  <c r="W71" i="1"/>
  <c r="U37" i="1"/>
  <c r="AY48" i="1"/>
  <c r="U85" i="1"/>
  <c r="W52" i="1"/>
  <c r="BA63" i="1"/>
  <c r="AY64" i="1"/>
  <c r="AY44" i="1"/>
  <c r="L39" i="1"/>
  <c r="N60" i="1"/>
  <c r="N43" i="1"/>
  <c r="U69" i="1"/>
  <c r="W68" i="1"/>
  <c r="W47" i="1"/>
  <c r="N68" i="1"/>
  <c r="N44" i="1"/>
  <c r="BA31" i="1"/>
  <c r="BA62" i="1"/>
  <c r="AY35" i="1"/>
  <c r="N76" i="1"/>
  <c r="N59" i="1"/>
  <c r="N36" i="1"/>
  <c r="U53" i="1"/>
  <c r="W87" i="1"/>
  <c r="W63" i="1"/>
  <c r="W39" i="1"/>
  <c r="AY59" i="1"/>
  <c r="BA59" i="1"/>
  <c r="AY51" i="1"/>
  <c r="BA51" i="1"/>
  <c r="AY27" i="1"/>
  <c r="BA27" i="1"/>
  <c r="AY55" i="1"/>
  <c r="AY43" i="1"/>
  <c r="W80" i="1"/>
  <c r="U80" i="1"/>
  <c r="U76" i="1"/>
  <c r="W76" i="1"/>
  <c r="W72" i="1"/>
  <c r="U72" i="1"/>
  <c r="W64" i="1"/>
  <c r="U64" i="1"/>
  <c r="W48" i="1"/>
  <c r="U48" i="1"/>
  <c r="U44" i="1"/>
  <c r="W44" i="1"/>
  <c r="W40" i="1"/>
  <c r="U40" i="1"/>
  <c r="U28" i="1"/>
  <c r="W28" i="1"/>
  <c r="BA54" i="1"/>
  <c r="BA38" i="1"/>
  <c r="AY75" i="1"/>
  <c r="AY50" i="1"/>
  <c r="W36" i="1"/>
  <c r="AY67" i="1"/>
  <c r="BA74" i="1"/>
  <c r="AY74" i="1"/>
  <c r="BA66" i="1"/>
  <c r="AY66" i="1"/>
  <c r="BA42" i="1"/>
  <c r="AY42" i="1"/>
  <c r="BA34" i="1"/>
  <c r="AY34" i="1"/>
  <c r="BA71" i="1"/>
  <c r="BA39" i="1"/>
  <c r="W88" i="1"/>
  <c r="U88" i="1"/>
  <c r="U60" i="1"/>
  <c r="W60" i="1"/>
  <c r="W56" i="1"/>
  <c r="U56" i="1"/>
  <c r="W32" i="1"/>
  <c r="U32" i="1"/>
  <c r="W84" i="1"/>
  <c r="AY60" i="1"/>
  <c r="AY28" i="1"/>
  <c r="L72" i="1"/>
  <c r="N72" i="1"/>
  <c r="L64" i="1"/>
  <c r="N64" i="1"/>
  <c r="L56" i="1"/>
  <c r="N56" i="1"/>
  <c r="L48" i="1"/>
  <c r="N48" i="1"/>
  <c r="L40" i="1"/>
  <c r="N40" i="1"/>
  <c r="L32" i="1"/>
  <c r="N32" i="1"/>
  <c r="L67" i="1"/>
  <c r="L35" i="1"/>
  <c r="U77" i="1"/>
  <c r="U61" i="1"/>
  <c r="U45" i="1"/>
  <c r="U29" i="1"/>
  <c r="N63" i="1"/>
  <c r="L63" i="1"/>
  <c r="N47" i="1"/>
  <c r="L47" i="1"/>
  <c r="N31" i="1"/>
  <c r="L31" i="1"/>
  <c r="L55" i="1"/>
  <c r="W89" i="1"/>
  <c r="U89" i="1"/>
  <c r="W81" i="1"/>
  <c r="U81" i="1"/>
  <c r="W73" i="1"/>
  <c r="U73" i="1"/>
  <c r="W65" i="1"/>
  <c r="U65" i="1"/>
  <c r="W57" i="1"/>
  <c r="U57" i="1"/>
  <c r="W49" i="1"/>
  <c r="U49" i="1"/>
  <c r="W41" i="1"/>
  <c r="U41" i="1"/>
  <c r="W33" i="1"/>
  <c r="U33" i="1"/>
  <c r="W83" i="1"/>
  <c r="W75" i="1"/>
  <c r="W67" i="1"/>
  <c r="W59" i="1"/>
  <c r="W51" i="1"/>
  <c r="W43" i="1"/>
  <c r="W35" i="1"/>
  <c r="W27" i="1"/>
  <c r="L70" i="1"/>
  <c r="AY68" i="1"/>
  <c r="AY52" i="1"/>
  <c r="AY36" i="1"/>
  <c r="L77" i="1"/>
  <c r="L73" i="1"/>
  <c r="L69" i="1"/>
  <c r="L65" i="1"/>
  <c r="L61" i="1"/>
  <c r="L57" i="1"/>
  <c r="L53" i="1"/>
  <c r="L49" i="1"/>
  <c r="L45" i="1"/>
  <c r="L41" i="1"/>
  <c r="L37" i="1"/>
  <c r="L33" i="1"/>
  <c r="L29" i="1"/>
  <c r="N78" i="1"/>
  <c r="N74" i="1"/>
  <c r="N66" i="1"/>
  <c r="N62" i="1"/>
  <c r="N58" i="1"/>
  <c r="N54" i="1"/>
  <c r="N50" i="1"/>
  <c r="N46" i="1"/>
  <c r="N42" i="1"/>
  <c r="N38" i="1"/>
  <c r="N34" i="1"/>
  <c r="N30" i="1"/>
  <c r="N26" i="1"/>
  <c r="W86" i="1"/>
  <c r="W82" i="1"/>
  <c r="W78" i="1"/>
  <c r="W74" i="1"/>
  <c r="W70" i="1"/>
  <c r="W66" i="1"/>
  <c r="W62" i="1"/>
  <c r="W58" i="1"/>
  <c r="W54" i="1"/>
  <c r="W50" i="1"/>
  <c r="W46" i="1"/>
  <c r="W42" i="1"/>
  <c r="W38" i="1"/>
  <c r="W34" i="1"/>
  <c r="W30" i="1"/>
  <c r="W26" i="1"/>
  <c r="AY72" i="1"/>
  <c r="AY56" i="1"/>
  <c r="AY40" i="1"/>
  <c r="BA77" i="1"/>
  <c r="BA73" i="1"/>
  <c r="BA69" i="1"/>
  <c r="BA65" i="1"/>
  <c r="BA61" i="1"/>
  <c r="BA57" i="1"/>
  <c r="BA53" i="1"/>
  <c r="BA49" i="1"/>
  <c r="BA45" i="1"/>
  <c r="BA41" i="1"/>
  <c r="BA37" i="1"/>
  <c r="BA33" i="1"/>
  <c r="BA29" i="1"/>
  <c r="E21" i="1"/>
  <c r="E20" i="1"/>
  <c r="E19" i="1"/>
  <c r="E18" i="1"/>
  <c r="E17" i="1"/>
  <c r="E16" i="1"/>
  <c r="AG27" i="1"/>
  <c r="AK27" i="1"/>
  <c r="AG28" i="1"/>
  <c r="AK28" i="1"/>
  <c r="AG29" i="1"/>
  <c r="AK29" i="1"/>
  <c r="AG30" i="1"/>
  <c r="AK30" i="1"/>
  <c r="AG31" i="1"/>
  <c r="AK31" i="1"/>
  <c r="AG32" i="1"/>
  <c r="AK32" i="1"/>
  <c r="AG33" i="1"/>
  <c r="AK33" i="1"/>
  <c r="AG34" i="1"/>
  <c r="AK34" i="1"/>
  <c r="AG35" i="1"/>
  <c r="AK35" i="1"/>
  <c r="AG36" i="1"/>
  <c r="AK36" i="1"/>
  <c r="AG37" i="1"/>
  <c r="AK37" i="1"/>
  <c r="AG38" i="1"/>
  <c r="AK38" i="1"/>
  <c r="AG39" i="1"/>
  <c r="AK39" i="1"/>
  <c r="AG40" i="1"/>
  <c r="AK40" i="1"/>
  <c r="AG41" i="1"/>
  <c r="AK41" i="1"/>
  <c r="AG42" i="1"/>
  <c r="AK42" i="1"/>
  <c r="AG43" i="1"/>
  <c r="AK43" i="1"/>
  <c r="AG44" i="1"/>
  <c r="AK44" i="1"/>
  <c r="AG45" i="1"/>
  <c r="AK45" i="1"/>
  <c r="AG46" i="1"/>
  <c r="AK46" i="1"/>
  <c r="AG47" i="1"/>
  <c r="AK47" i="1"/>
  <c r="AG48" i="1"/>
  <c r="AK48" i="1"/>
  <c r="AG49" i="1"/>
  <c r="AK49" i="1"/>
  <c r="AG50" i="1"/>
  <c r="AK50" i="1"/>
  <c r="AG51" i="1"/>
  <c r="AK51" i="1"/>
  <c r="AG52" i="1"/>
  <c r="AK52" i="1"/>
  <c r="AG53" i="1"/>
  <c r="AK53" i="1"/>
  <c r="AG54" i="1"/>
  <c r="AK54" i="1"/>
  <c r="AG55" i="1"/>
  <c r="AK55" i="1"/>
  <c r="AG56" i="1"/>
  <c r="AK56" i="1"/>
  <c r="AG57" i="1"/>
  <c r="AK57" i="1"/>
  <c r="AG58" i="1"/>
  <c r="AK58" i="1"/>
  <c r="AG59" i="1"/>
  <c r="AK59" i="1"/>
  <c r="AG60" i="1"/>
  <c r="AK60" i="1"/>
  <c r="AG61" i="1"/>
  <c r="AK61" i="1"/>
  <c r="AG62" i="1"/>
  <c r="AK62" i="1"/>
  <c r="AG63" i="1"/>
  <c r="AK63" i="1"/>
  <c r="AG64" i="1"/>
  <c r="AK64" i="1"/>
  <c r="AG65" i="1"/>
  <c r="AK65" i="1"/>
  <c r="AG66" i="1"/>
  <c r="AK66" i="1"/>
  <c r="AG67" i="1"/>
  <c r="AK67" i="1"/>
  <c r="AG68" i="1"/>
  <c r="AK68" i="1"/>
  <c r="AG69" i="1"/>
  <c r="AK69" i="1"/>
  <c r="AG70" i="1"/>
  <c r="AK70" i="1"/>
  <c r="AG71" i="1"/>
  <c r="AK71" i="1"/>
  <c r="AG72" i="1"/>
  <c r="AK72" i="1"/>
  <c r="AG73" i="1"/>
  <c r="AK73" i="1"/>
  <c r="AG74" i="1"/>
  <c r="AK74" i="1"/>
  <c r="AG75" i="1"/>
  <c r="AK75" i="1"/>
  <c r="AG76" i="1"/>
  <c r="AK76" i="1"/>
  <c r="AG77" i="1"/>
  <c r="AK77" i="1"/>
  <c r="AG78" i="1"/>
  <c r="AK78" i="1"/>
  <c r="AG79" i="1"/>
  <c r="AK79" i="1"/>
  <c r="AG80" i="1"/>
  <c r="AK80" i="1"/>
  <c r="AG81" i="1"/>
  <c r="AK81" i="1"/>
  <c r="AG82" i="1"/>
  <c r="AK82" i="1"/>
  <c r="AG83" i="1"/>
  <c r="AK83" i="1"/>
  <c r="AG84" i="1"/>
  <c r="AK84" i="1"/>
  <c r="AG85" i="1"/>
  <c r="AK85" i="1"/>
  <c r="AG86" i="1"/>
  <c r="AK86" i="1"/>
  <c r="AG87" i="1"/>
  <c r="AK87" i="1"/>
  <c r="AG88" i="1"/>
  <c r="AK88" i="1"/>
  <c r="AG89" i="1"/>
  <c r="AK89" i="1"/>
  <c r="AG26" i="1"/>
  <c r="AK26" i="1"/>
  <c r="AN27" i="1"/>
  <c r="AR27" i="1"/>
  <c r="AN28" i="1"/>
  <c r="AR28" i="1"/>
  <c r="AN29" i="1"/>
  <c r="AR29" i="1"/>
  <c r="AN30" i="1"/>
  <c r="AR30" i="1"/>
  <c r="AN31" i="1"/>
  <c r="AR31" i="1"/>
  <c r="AN32" i="1"/>
  <c r="AR32" i="1"/>
  <c r="AN33" i="1"/>
  <c r="AR33" i="1"/>
  <c r="AN34" i="1"/>
  <c r="AR34" i="1"/>
  <c r="AN35" i="1"/>
  <c r="AR35" i="1"/>
  <c r="AN36" i="1"/>
  <c r="AR36" i="1"/>
  <c r="AN37" i="1"/>
  <c r="AR37" i="1"/>
  <c r="AN38" i="1"/>
  <c r="AR38" i="1"/>
  <c r="AN39" i="1"/>
  <c r="AR39" i="1"/>
  <c r="AN40" i="1"/>
  <c r="AR40" i="1"/>
  <c r="AN41" i="1"/>
  <c r="AR41" i="1"/>
  <c r="AN42" i="1"/>
  <c r="AR42" i="1"/>
  <c r="AN43" i="1"/>
  <c r="AR43" i="1"/>
  <c r="AN44" i="1"/>
  <c r="AR44" i="1"/>
  <c r="AN45" i="1"/>
  <c r="AR45" i="1"/>
  <c r="AN46" i="1"/>
  <c r="AR46" i="1"/>
  <c r="AN47" i="1"/>
  <c r="AR47" i="1"/>
  <c r="AN48" i="1"/>
  <c r="AR48" i="1"/>
  <c r="AN49" i="1"/>
  <c r="AR49" i="1"/>
  <c r="AN50" i="1"/>
  <c r="AR50" i="1"/>
  <c r="AN51" i="1"/>
  <c r="AR51" i="1"/>
  <c r="AN52" i="1"/>
  <c r="AR52" i="1"/>
  <c r="AN53" i="1"/>
  <c r="AR53" i="1"/>
  <c r="AN54" i="1"/>
  <c r="AR54" i="1"/>
  <c r="AN55" i="1"/>
  <c r="AR55" i="1"/>
  <c r="AN56" i="1"/>
  <c r="AR56" i="1"/>
  <c r="AN57" i="1"/>
  <c r="AR57" i="1"/>
  <c r="AN58" i="1"/>
  <c r="AR58" i="1"/>
  <c r="AN59" i="1"/>
  <c r="AR59" i="1"/>
  <c r="AN60" i="1"/>
  <c r="AR60" i="1"/>
  <c r="AN61" i="1"/>
  <c r="AR61" i="1"/>
  <c r="AN62" i="1"/>
  <c r="AR62" i="1"/>
  <c r="AN63" i="1"/>
  <c r="AR63" i="1"/>
  <c r="AN64" i="1"/>
  <c r="AR64" i="1"/>
  <c r="AN65" i="1"/>
  <c r="AR65" i="1"/>
  <c r="AN66" i="1"/>
  <c r="AR66" i="1"/>
  <c r="AN67" i="1"/>
  <c r="AR67" i="1"/>
  <c r="AN68" i="1"/>
  <c r="AR68" i="1"/>
  <c r="AN69" i="1"/>
  <c r="AR69" i="1"/>
  <c r="AN70" i="1"/>
  <c r="AR70" i="1"/>
  <c r="AN71" i="1"/>
  <c r="AR71" i="1"/>
  <c r="AN72" i="1"/>
  <c r="AR72" i="1"/>
  <c r="AN73" i="1"/>
  <c r="AR73" i="1"/>
  <c r="AN74" i="1"/>
  <c r="AR74" i="1"/>
  <c r="AN75" i="1"/>
  <c r="AR75" i="1"/>
  <c r="AN76" i="1"/>
  <c r="AR76" i="1"/>
  <c r="AN77" i="1"/>
  <c r="AR77" i="1"/>
  <c r="AN78" i="1"/>
  <c r="AR78" i="1"/>
  <c r="AN79" i="1"/>
  <c r="AR79" i="1"/>
  <c r="AN80" i="1"/>
  <c r="AR80" i="1"/>
  <c r="AN81" i="1"/>
  <c r="AR81" i="1"/>
  <c r="AN82" i="1"/>
  <c r="AR82" i="1"/>
  <c r="AN83" i="1"/>
  <c r="AR83" i="1"/>
  <c r="AN84" i="1"/>
  <c r="AR84" i="1"/>
  <c r="AN85" i="1"/>
  <c r="AR85" i="1"/>
  <c r="AN86" i="1"/>
  <c r="AR86" i="1"/>
  <c r="AN87" i="1"/>
  <c r="AR87" i="1"/>
  <c r="AN88" i="1"/>
  <c r="AR88" i="1"/>
  <c r="AN89" i="1"/>
  <c r="AR89" i="1"/>
  <c r="AN26" i="1"/>
  <c r="AR26" i="1"/>
  <c r="AN25" i="1"/>
  <c r="AR25" i="1"/>
  <c r="AP25" i="1"/>
  <c r="AI25" i="1"/>
  <c r="AG25" i="1"/>
  <c r="AK25" i="1"/>
  <c r="E4" i="1"/>
  <c r="E5" i="1"/>
  <c r="E6" i="1"/>
  <c r="E10" i="1"/>
  <c r="E11" i="1"/>
  <c r="E12" i="1"/>
  <c r="E13" i="1"/>
  <c r="E14" i="1"/>
  <c r="E15" i="1"/>
  <c r="AV25" i="1"/>
  <c r="AY25" i="1"/>
  <c r="BA25" i="1"/>
  <c r="K25" i="1"/>
  <c r="N25" i="1"/>
  <c r="L25" i="1"/>
  <c r="T25" i="1"/>
  <c r="U25" i="1"/>
</calcChain>
</file>

<file path=xl/sharedStrings.xml><?xml version="1.0" encoding="utf-8"?>
<sst xmlns="http://schemas.openxmlformats.org/spreadsheetml/2006/main" count="183" uniqueCount="159">
  <si>
    <t>Opportunity Requirements</t>
  </si>
  <si>
    <t>To Be Completed</t>
  </si>
  <si>
    <t>Contract Information</t>
  </si>
  <si>
    <t>USPs</t>
  </si>
  <si>
    <t>For Groupon to complete</t>
  </si>
  <si>
    <t>Tracking</t>
  </si>
  <si>
    <t>Courier</t>
  </si>
  <si>
    <t>Deal Option</t>
  </si>
  <si>
    <r>
      <t xml:space="preserve">Unit buy price </t>
    </r>
    <r>
      <rPr>
        <b/>
        <sz val="8"/>
        <color theme="1"/>
        <rFont val="Calibri"/>
        <family val="2"/>
        <scheme val="minor"/>
      </rPr>
      <t>ex.VAT</t>
    </r>
  </si>
  <si>
    <r>
      <t xml:space="preserve">Groupon sell price </t>
    </r>
    <r>
      <rPr>
        <b/>
        <sz val="8"/>
        <color theme="1"/>
        <rFont val="Calibri"/>
        <family val="2"/>
        <scheme val="minor"/>
      </rPr>
      <t>inc.VAT</t>
    </r>
  </si>
  <si>
    <r>
      <t xml:space="preserve">Unit sell price </t>
    </r>
    <r>
      <rPr>
        <b/>
        <sz val="8"/>
        <color theme="1"/>
        <rFont val="Calibri"/>
        <family val="2"/>
        <scheme val="minor"/>
      </rPr>
      <t xml:space="preserve">ex.VAT </t>
    </r>
    <r>
      <rPr>
        <b/>
        <sz val="8"/>
        <color rgb="FFFF0000"/>
        <rFont val="Calibri"/>
        <family val="2"/>
        <scheme val="minor"/>
      </rPr>
      <t>(autopopulate)</t>
    </r>
  </si>
  <si>
    <r>
      <t>Commission</t>
    </r>
    <r>
      <rPr>
        <b/>
        <sz val="8"/>
        <color theme="1"/>
        <rFont val="Calibri"/>
        <family val="2"/>
        <scheme val="minor"/>
      </rPr>
      <t xml:space="preserve"> </t>
    </r>
    <r>
      <rPr>
        <b/>
        <sz val="8"/>
        <color rgb="FFFF0000"/>
        <rFont val="Calibri"/>
        <family val="2"/>
        <scheme val="minor"/>
      </rPr>
      <t>(autopopulate)</t>
    </r>
  </si>
  <si>
    <t>Shipping</t>
  </si>
  <si>
    <r>
      <t>Margin</t>
    </r>
    <r>
      <rPr>
        <b/>
        <sz val="8"/>
        <color rgb="FFFF0000"/>
        <rFont val="Calibri"/>
        <family val="2"/>
        <scheme val="minor"/>
      </rPr>
      <t xml:space="preserve"> (autopopulate)</t>
    </r>
  </si>
  <si>
    <t xml:space="preserve">Units </t>
  </si>
  <si>
    <t>Voucher Price</t>
  </si>
  <si>
    <r>
      <t xml:space="preserve">Commission </t>
    </r>
    <r>
      <rPr>
        <b/>
        <sz val="8"/>
        <color rgb="FFFF0000"/>
        <rFont val="Calibri"/>
        <family val="2"/>
        <scheme val="minor"/>
      </rPr>
      <t>(autopopulate)</t>
    </r>
  </si>
  <si>
    <t xml:space="preserve">Packaging Dimensions </t>
  </si>
  <si>
    <t>Length (cm)</t>
  </si>
  <si>
    <t>Width (cm)</t>
  </si>
  <si>
    <t>Height (cm)</t>
  </si>
  <si>
    <t>Weight (Kg)</t>
  </si>
  <si>
    <t>Attached</t>
  </si>
  <si>
    <t>Dropbox link sent</t>
  </si>
  <si>
    <t>Custom (sample) images</t>
  </si>
  <si>
    <t>Yes</t>
  </si>
  <si>
    <t>No</t>
  </si>
  <si>
    <t>Shipping SLA</t>
  </si>
  <si>
    <t>PDS</t>
  </si>
  <si>
    <t>CH - Asendia</t>
  </si>
  <si>
    <t>CH - Bpost</t>
  </si>
  <si>
    <t>CH - Bpost Untracked</t>
  </si>
  <si>
    <t>CH - Ceska Posta</t>
  </si>
  <si>
    <t>CH - DHL</t>
  </si>
  <si>
    <t>CH - DHL 2 man</t>
  </si>
  <si>
    <t>CH - DHL Germany</t>
  </si>
  <si>
    <t>CH - DPD</t>
  </si>
  <si>
    <t>CH - DPD Untracked</t>
  </si>
  <si>
    <t>CH - Dachser</t>
  </si>
  <si>
    <t>CH - Deutsche Post</t>
  </si>
  <si>
    <t>CH - Deutsche Post untracked</t>
  </si>
  <si>
    <t>CH - Eesti Post</t>
  </si>
  <si>
    <t>CH - Eurodis</t>
  </si>
  <si>
    <t>CH - FedEx Global</t>
  </si>
  <si>
    <t>CH - GLS</t>
  </si>
  <si>
    <t>CH - Hermes</t>
  </si>
  <si>
    <t>CH - Inpakdienst</t>
  </si>
  <si>
    <t>CH - La Post untracked</t>
  </si>
  <si>
    <t>CH - La Poste Colissimo</t>
  </si>
  <si>
    <t>CH - La Poste Suivi Courrier</t>
  </si>
  <si>
    <t>CH - No Tracking</t>
  </si>
  <si>
    <t>CH - Parcel Force</t>
  </si>
  <si>
    <t>CH - Poczta Polska</t>
  </si>
  <si>
    <t>CH - Poczta Polska untracked</t>
  </si>
  <si>
    <t>CH - Post NL</t>
  </si>
  <si>
    <t>CH - Post NL untracked</t>
  </si>
  <si>
    <t>CH - Royal Mail Tracked</t>
  </si>
  <si>
    <t>CH - Royal Mail Untracked</t>
  </si>
  <si>
    <t>CH - Schweizerische Post Untracked</t>
  </si>
  <si>
    <t>CH - Singpost</t>
  </si>
  <si>
    <t>CH - Slovenian Post Untracked</t>
  </si>
  <si>
    <t>CH - Speditionsware</t>
  </si>
  <si>
    <t>CH - Spring Global untracked</t>
  </si>
  <si>
    <t>CH - Sweden Posten</t>
  </si>
  <si>
    <t>CH - Swiss Post Untracked</t>
  </si>
  <si>
    <t>CH - SwissPost</t>
  </si>
  <si>
    <t>CH - UPS</t>
  </si>
  <si>
    <t>RRP</t>
  </si>
  <si>
    <t>Tracked</t>
  </si>
  <si>
    <t>Untracked</t>
  </si>
  <si>
    <t>DE - An Post</t>
  </si>
  <si>
    <t>DE - Asendia</t>
  </si>
  <si>
    <t>DE - BRT Bartolini</t>
  </si>
  <si>
    <t>DE - Bpost</t>
  </si>
  <si>
    <t>DE - Ceska Posta</t>
  </si>
  <si>
    <t>DE - Chronopost France</t>
  </si>
  <si>
    <t>DE - DHL 2 man</t>
  </si>
  <si>
    <t>DE - DHL Germany</t>
  </si>
  <si>
    <t>DE - Dachser</t>
  </si>
  <si>
    <t>DE - Deutsche Post untracked</t>
  </si>
  <si>
    <t>DE - Eurodis</t>
  </si>
  <si>
    <t>DE - FedEx Global</t>
  </si>
  <si>
    <t>DE - GEL Express Logistik</t>
  </si>
  <si>
    <t>DE - GLS</t>
  </si>
  <si>
    <t>DE - GLS untracked</t>
  </si>
  <si>
    <t>DE - Hermes DE</t>
  </si>
  <si>
    <t>DE - Hermes untracked</t>
  </si>
  <si>
    <t>DE - Inpakdienst</t>
  </si>
  <si>
    <t>DE - La Post untracked</t>
  </si>
  <si>
    <t>DE - La Poste Colissimo</t>
  </si>
  <si>
    <t>DE - La Poste Suivi Courrier</t>
  </si>
  <si>
    <t>DE - No Tracking</t>
  </si>
  <si>
    <t>DE - Parcel Force</t>
  </si>
  <si>
    <t>DE - Poczta Polska</t>
  </si>
  <si>
    <t>DE - Poczta Polska untracked</t>
  </si>
  <si>
    <t>DE - Post NL</t>
  </si>
  <si>
    <t>DE - Post NL untracked</t>
  </si>
  <si>
    <t>DE - Royal Mail Tracked</t>
  </si>
  <si>
    <t>DE - Royal Mail Untracked</t>
  </si>
  <si>
    <t>DE - Schweizerische Post Untracked</t>
  </si>
  <si>
    <t>DE - Slovenian Post Untracked</t>
  </si>
  <si>
    <t>DE - Speditionsware</t>
  </si>
  <si>
    <t>DE - Spring Global untracked</t>
  </si>
  <si>
    <t>DE - Sweden Posten</t>
  </si>
  <si>
    <t>DE - Swiss Post Untracked</t>
  </si>
  <si>
    <t>DE - SwissPost</t>
  </si>
  <si>
    <t>DE - UPS</t>
  </si>
  <si>
    <t>DE - UPS Untracked</t>
  </si>
  <si>
    <t>DE - Österreichische Post AG</t>
  </si>
  <si>
    <t>DE - Österreichische Post Registered</t>
  </si>
  <si>
    <t>Product Link with corresponding RRP</t>
  </si>
  <si>
    <t>EAN / SKU Product Code</t>
  </si>
  <si>
    <t>Germany SOR</t>
  </si>
  <si>
    <t>Austria SoR</t>
  </si>
  <si>
    <t>Germany DCO - DE</t>
  </si>
  <si>
    <t>Germany DCO - non-DE</t>
  </si>
  <si>
    <t>Switzerland DCO</t>
  </si>
  <si>
    <t>Switzerland - SoR</t>
  </si>
  <si>
    <t>Name of CDA/Option Description</t>
  </si>
  <si>
    <t>Returns Warehouse Address</t>
  </si>
  <si>
    <t>Website Link</t>
  </si>
  <si>
    <t>Partner Name in Deal Text</t>
  </si>
  <si>
    <t>Customer Service Details - Email</t>
  </si>
  <si>
    <t>Customer Service Details - Phone</t>
  </si>
  <si>
    <t>Returns Allowance</t>
  </si>
  <si>
    <t>Brand Name</t>
  </si>
  <si>
    <t>Requirements - General</t>
  </si>
  <si>
    <t>DCO</t>
  </si>
  <si>
    <t>SoR</t>
  </si>
  <si>
    <t>Delivery Time In Days</t>
  </si>
  <si>
    <t>E-Mail List To:</t>
  </si>
  <si>
    <t>Name Of Opportunity</t>
  </si>
  <si>
    <t>YES</t>
  </si>
  <si>
    <r>
      <t>Discount</t>
    </r>
    <r>
      <rPr>
        <b/>
        <sz val="11"/>
        <color rgb="FFFF0000"/>
        <rFont val="Calibri"/>
        <family val="2"/>
        <scheme val="minor"/>
      </rPr>
      <t xml:space="preserve"> </t>
    </r>
    <r>
      <rPr>
        <b/>
        <sz val="8"/>
        <color rgb="FFFF0000"/>
        <rFont val="Calibri"/>
        <family val="2"/>
        <scheme val="minor"/>
      </rPr>
      <t>(autopopulate)</t>
    </r>
  </si>
  <si>
    <r>
      <t xml:space="preserve">Converted buy price           </t>
    </r>
    <r>
      <rPr>
        <b/>
        <sz val="8"/>
        <color rgb="FFFF0000"/>
        <rFont val="Calibri"/>
        <family val="2"/>
        <scheme val="minor"/>
      </rPr>
      <t>(autopopulate)</t>
    </r>
  </si>
  <si>
    <r>
      <t xml:space="preserve">Discount </t>
    </r>
    <r>
      <rPr>
        <b/>
        <sz val="8"/>
        <color rgb="FFFF0000"/>
        <rFont val="Calibri"/>
        <family val="2"/>
        <scheme val="minor"/>
      </rPr>
      <t>(autopopulate)</t>
    </r>
  </si>
  <si>
    <r>
      <t xml:space="preserve">Unit sell price </t>
    </r>
    <r>
      <rPr>
        <b/>
        <sz val="8"/>
        <color theme="1"/>
        <rFont val="Calibri"/>
        <family val="2"/>
        <scheme val="minor"/>
      </rPr>
      <t xml:space="preserve">ex.VAT  </t>
    </r>
    <r>
      <rPr>
        <b/>
        <sz val="8"/>
        <color rgb="FFFF0000"/>
        <rFont val="Calibri"/>
        <family val="2"/>
        <scheme val="minor"/>
      </rPr>
      <t>(autopopulate)</t>
    </r>
  </si>
  <si>
    <r>
      <t xml:space="preserve">Unit buy price </t>
    </r>
    <r>
      <rPr>
        <b/>
        <sz val="8"/>
        <color theme="1"/>
        <rFont val="Calibri"/>
        <family val="2"/>
        <scheme val="minor"/>
      </rPr>
      <t xml:space="preserve">ex.VAT </t>
    </r>
  </si>
  <si>
    <r>
      <t>Discount</t>
    </r>
    <r>
      <rPr>
        <b/>
        <sz val="8"/>
        <color theme="1"/>
        <rFont val="Calibri"/>
        <family val="2"/>
        <scheme val="minor"/>
      </rPr>
      <t xml:space="preserve"> </t>
    </r>
    <r>
      <rPr>
        <b/>
        <sz val="8"/>
        <color rgb="FFFF0000"/>
        <rFont val="Calibri"/>
        <family val="2"/>
        <scheme val="minor"/>
      </rPr>
      <t>(autopopulate)</t>
    </r>
  </si>
  <si>
    <r>
      <t xml:space="preserve">Unit buy price incl. VAT </t>
    </r>
    <r>
      <rPr>
        <b/>
        <sz val="8"/>
        <color rgb="FFFF0000"/>
        <rFont val="Calibri"/>
        <family val="2"/>
        <scheme val="minor"/>
      </rPr>
      <t>(autopopulate)</t>
    </r>
  </si>
  <si>
    <r>
      <t xml:space="preserve">Unit buy price ex.VAT </t>
    </r>
    <r>
      <rPr>
        <b/>
        <sz val="8"/>
        <color rgb="FFFF0000"/>
        <rFont val="Calibri"/>
        <family val="2"/>
        <scheme val="minor"/>
      </rPr>
      <t>(autopopulate)</t>
    </r>
  </si>
  <si>
    <t>DE - Deutsche Post tracked</t>
  </si>
  <si>
    <t>DE - Eesti Post</t>
  </si>
  <si>
    <t>DE - GEL Express Logistics</t>
  </si>
  <si>
    <t>DE - Bpost untracked</t>
  </si>
  <si>
    <t>DE - DPD Germany</t>
  </si>
  <si>
    <t>DE - DPD untracked</t>
  </si>
  <si>
    <t>Total Units available</t>
  </si>
  <si>
    <t>Units Germany</t>
  </si>
  <si>
    <t>Units Austria</t>
  </si>
  <si>
    <t>Units Switzer-land</t>
  </si>
  <si>
    <r>
      <t xml:space="preserve">RRP </t>
    </r>
    <r>
      <rPr>
        <b/>
        <sz val="9"/>
        <color rgb="FFFF0000"/>
        <rFont val="Calibri"/>
        <family val="2"/>
        <scheme val="minor"/>
      </rPr>
      <t>(autopopulate)</t>
    </r>
  </si>
  <si>
    <r>
      <t xml:space="preserve">Unit buy price </t>
    </r>
    <r>
      <rPr>
        <b/>
        <sz val="8"/>
        <color theme="1"/>
        <rFont val="Calibri"/>
        <family val="2"/>
        <scheme val="minor"/>
      </rPr>
      <t xml:space="preserve">ex.VAT </t>
    </r>
    <r>
      <rPr>
        <b/>
        <sz val="9"/>
        <color rgb="FFFF0000"/>
        <rFont val="Calibri"/>
        <family val="2"/>
        <scheme val="minor"/>
      </rPr>
      <t>(autopulate)</t>
    </r>
  </si>
  <si>
    <t>Account Link DE - SoR</t>
  </si>
  <si>
    <t>Account Link AT - SoR</t>
  </si>
  <si>
    <t>Account Link CH - DCO</t>
  </si>
  <si>
    <r>
      <t xml:space="preserve">RRP in CHF </t>
    </r>
    <r>
      <rPr>
        <b/>
        <sz val="9"/>
        <color rgb="FFFF0000"/>
        <rFont val="Calibri"/>
        <family val="2"/>
        <scheme val="minor"/>
      </rPr>
      <t>(autopopulate)</t>
    </r>
  </si>
  <si>
    <t>CHF exchange rate</t>
  </si>
  <si>
    <r>
      <t xml:space="preserve">Unit buy price </t>
    </r>
    <r>
      <rPr>
        <b/>
        <sz val="8"/>
        <color theme="1"/>
        <rFont val="Calibri"/>
        <family val="2"/>
        <scheme val="minor"/>
      </rPr>
      <t xml:space="preserve">ex.VAT    in CHF                                      </t>
    </r>
    <r>
      <rPr>
        <b/>
        <sz val="9"/>
        <color rgb="FFFF0000"/>
        <rFont val="Calibri"/>
        <family val="2"/>
        <scheme val="minor"/>
      </rPr>
      <t>(autopopulate)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</si>
</sst>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* #,##0.00\ &quot;€&quot;_-;\-* #,##0.00\ &quot;€&quot;_-;_-* &quot;-&quot;??\ &quot;€&quot;_-;_-@_-"/>
    <numFmt numFmtId="164" formatCode="_-&quot;£&quot;* #,##0.00_-;\-&quot;£&quot;* #,##0.00_-;_-&quot;£&quot;* &quot;-&quot;??_-;_-@_-"/>
    <numFmt numFmtId="165" formatCode="_-[$SEK]\ * #,##0.00_-;\-[$SEK]\ * #,##0.00_-;_-[$SEK]\ * &quot;-&quot;??_-;_-@_-"/>
    <numFmt numFmtId="166" formatCode="_-[$DKK]\ * #,##0.00_-;\-[$DKK]\ * #,##0.00_-;_-[$DKK]\ * &quot;-&quot;??_-;_-@_-"/>
    <numFmt numFmtId="167" formatCode="_-[$NOK]\ * #,##0.00_-;\-[$NOK]\ * #,##0.00_-;_-[$NOK]\ * &quot;-&quot;??_-;_-@_-"/>
    <numFmt numFmtId="168" formatCode="_-[$€-2]\ * #,##0.00_-;\-[$€-2]\ * #,##0.00_-;_-[$€-2]\ * &quot;-&quot;??_-;_-@_-"/>
    <numFmt numFmtId="169" formatCode="_-* #,##0.00\ [$CHF]_-;\-* #,##0.00\ [$CHF]_-;_-* &quot;-&quot;??\ [$CHF]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0000"/>
      <name val="Calibri"/>
      <family val="2"/>
      <scheme val="minor"/>
    </font>
    <font>
      <b/>
      <sz val="18"/>
      <color theme="9" tint="-0.499984740745262"/>
      <name val="Calibri"/>
      <family val="2"/>
    </font>
    <font>
      <sz val="11"/>
      <color rgb="FF1F497D"/>
      <name val="Calibri"/>
      <family val="2"/>
    </font>
    <font>
      <u/>
      <sz val="11"/>
      <color theme="10"/>
      <name val="Calibri"/>
      <family val="2"/>
      <scheme val="minor"/>
    </font>
    <font>
      <sz val="9"/>
      <color rgb="FF000000"/>
      <name val="Arial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8" fillId="0" borderId="0" applyNumberFormat="0" applyFill="0" applyBorder="0" applyAlignment="0" applyProtection="0"/>
  </cellStyleXfs>
  <cellXfs count="160">
    <xf numFmtId="0" fontId="0" fillId="0" borderId="0" xfId="0"/>
    <xf numFmtId="0" fontId="0" fillId="2" borderId="0" xfId="0" applyFill="1" applyProtection="1">
      <protection locked="0"/>
    </xf>
    <xf numFmtId="0" fontId="0" fillId="2" borderId="0" xfId="0" applyNumberFormat="1" applyFill="1" applyProtection="1">
      <protection locked="0"/>
    </xf>
    <xf numFmtId="164" fontId="0" fillId="2" borderId="0" xfId="0" applyNumberFormat="1" applyFill="1" applyProtection="1">
      <protection hidden="1"/>
    </xf>
    <xf numFmtId="0" fontId="0" fillId="2" borderId="0" xfId="0" applyFill="1" applyProtection="1">
      <protection hidden="1"/>
    </xf>
    <xf numFmtId="10" fontId="0" fillId="2" borderId="0" xfId="0" applyNumberFormat="1" applyFill="1" applyProtection="1">
      <protection hidden="1"/>
    </xf>
    <xf numFmtId="0" fontId="2" fillId="3" borderId="3" xfId="0" applyFont="1" applyFill="1" applyBorder="1" applyAlignment="1" applyProtection="1">
      <alignment horizontal="center"/>
      <protection locked="0"/>
    </xf>
    <xf numFmtId="0" fontId="0" fillId="4" borderId="4" xfId="0" applyFill="1" applyBorder="1" applyAlignment="1" applyProtection="1">
      <alignment vertical="center"/>
      <protection locked="0"/>
    </xf>
    <xf numFmtId="0" fontId="0" fillId="4" borderId="9" xfId="0" applyFill="1" applyBorder="1" applyAlignment="1" applyProtection="1">
      <alignment vertical="center"/>
      <protection locked="0"/>
    </xf>
    <xf numFmtId="0" fontId="0" fillId="4" borderId="11" xfId="0" applyFill="1" applyBorder="1" applyAlignment="1" applyProtection="1">
      <alignment vertical="center"/>
      <protection locked="0"/>
    </xf>
    <xf numFmtId="0" fontId="2" fillId="4" borderId="21" xfId="0" applyFont="1" applyFill="1" applyBorder="1" applyProtection="1">
      <protection locked="0"/>
    </xf>
    <xf numFmtId="0" fontId="2" fillId="4" borderId="22" xfId="0" applyFont="1" applyFill="1" applyBorder="1" applyProtection="1">
      <protection locked="0"/>
    </xf>
    <xf numFmtId="10" fontId="7" fillId="8" borderId="24" xfId="0" applyNumberFormat="1" applyFont="1" applyFill="1" applyBorder="1" applyAlignment="1" applyProtection="1">
      <alignment vertical="center"/>
      <protection hidden="1"/>
    </xf>
    <xf numFmtId="0" fontId="7" fillId="5" borderId="28" xfId="0" applyFont="1" applyFill="1" applyBorder="1" applyAlignment="1" applyProtection="1">
      <alignment vertical="center"/>
      <protection locked="0"/>
    </xf>
    <xf numFmtId="165" fontId="0" fillId="2" borderId="0" xfId="0" applyNumberFormat="1" applyFill="1" applyProtection="1">
      <protection hidden="1"/>
    </xf>
    <xf numFmtId="166" fontId="0" fillId="2" borderId="0" xfId="0" applyNumberFormat="1" applyFill="1" applyProtection="1">
      <protection hidden="1"/>
    </xf>
    <xf numFmtId="167" fontId="0" fillId="2" borderId="0" xfId="0" applyNumberFormat="1" applyFill="1" applyProtection="1">
      <protection hidden="1"/>
    </xf>
    <xf numFmtId="0" fontId="7" fillId="5" borderId="24" xfId="0" applyFont="1" applyFill="1" applyBorder="1" applyAlignment="1" applyProtection="1">
      <alignment vertical="center"/>
      <protection locked="0"/>
    </xf>
    <xf numFmtId="0" fontId="0" fillId="7" borderId="3" xfId="0" applyFill="1" applyBorder="1" applyAlignment="1" applyProtection="1">
      <alignment vertical="center"/>
      <protection locked="0"/>
    </xf>
    <xf numFmtId="0" fontId="0" fillId="7" borderId="11" xfId="0" applyFill="1" applyBorder="1" applyAlignment="1" applyProtection="1">
      <alignment vertical="center"/>
      <protection locked="0"/>
    </xf>
    <xf numFmtId="0" fontId="0" fillId="4" borderId="3" xfId="0" applyFill="1" applyBorder="1" applyAlignment="1" applyProtection="1">
      <alignment vertical="center"/>
      <protection locked="0"/>
    </xf>
    <xf numFmtId="0" fontId="0" fillId="5" borderId="9" xfId="0" applyFill="1" applyBorder="1" applyAlignment="1" applyProtection="1">
      <alignment horizontal="center" vertical="center" wrapText="1"/>
      <protection locked="0"/>
    </xf>
    <xf numFmtId="0" fontId="6" fillId="4" borderId="40" xfId="0" applyFont="1" applyFill="1" applyBorder="1" applyAlignment="1" applyProtection="1">
      <alignment horizontal="center" vertical="center"/>
      <protection locked="0"/>
    </xf>
    <xf numFmtId="0" fontId="6" fillId="4" borderId="27" xfId="0" applyFont="1" applyFill="1" applyBorder="1" applyAlignment="1" applyProtection="1">
      <alignment horizontal="center" vertical="center"/>
      <protection locked="0"/>
    </xf>
    <xf numFmtId="168" fontId="7" fillId="8" borderId="28" xfId="0" applyNumberFormat="1" applyFont="1" applyFill="1" applyBorder="1" applyAlignment="1" applyProtection="1">
      <alignment horizontal="center" vertical="center"/>
      <protection hidden="1"/>
    </xf>
    <xf numFmtId="9" fontId="7" fillId="8" borderId="28" xfId="0" applyNumberFormat="1" applyFont="1" applyFill="1" applyBorder="1" applyAlignment="1" applyProtection="1">
      <alignment horizontal="center" vertical="center"/>
      <protection hidden="1"/>
    </xf>
    <xf numFmtId="10" fontId="7" fillId="8" borderId="28" xfId="0" applyNumberFormat="1" applyFont="1" applyFill="1" applyBorder="1" applyAlignment="1" applyProtection="1">
      <alignment horizontal="center" vertical="center"/>
      <protection hidden="1"/>
    </xf>
    <xf numFmtId="168" fontId="7" fillId="8" borderId="28" xfId="0" quotePrefix="1" applyNumberFormat="1" applyFont="1" applyFill="1" applyBorder="1" applyAlignment="1" applyProtection="1">
      <alignment horizontal="center" vertical="center"/>
      <protection hidden="1"/>
    </xf>
    <xf numFmtId="0" fontId="7" fillId="5" borderId="28" xfId="0" applyFont="1" applyFill="1" applyBorder="1" applyAlignment="1" applyProtection="1">
      <alignment horizontal="center" vertical="center"/>
      <protection locked="0"/>
    </xf>
    <xf numFmtId="0" fontId="0" fillId="7" borderId="9" xfId="0" applyFill="1" applyBorder="1" applyAlignment="1" applyProtection="1">
      <alignment vertical="center"/>
      <protection locked="0"/>
    </xf>
    <xf numFmtId="14" fontId="0" fillId="5" borderId="5" xfId="0" applyNumberFormat="1" applyFill="1" applyBorder="1" applyAlignment="1" applyProtection="1">
      <alignment horizontal="center" vertical="center"/>
      <protection locked="0"/>
    </xf>
    <xf numFmtId="0" fontId="0" fillId="5" borderId="6" xfId="0" applyFill="1" applyBorder="1" applyAlignment="1" applyProtection="1">
      <alignment horizontal="center" vertical="center"/>
      <protection locked="0"/>
    </xf>
    <xf numFmtId="0" fontId="0" fillId="5" borderId="26" xfId="0" applyFill="1" applyBorder="1" applyAlignment="1" applyProtection="1">
      <alignment horizontal="center" vertical="center"/>
      <protection locked="0"/>
    </xf>
    <xf numFmtId="0" fontId="0" fillId="5" borderId="36" xfId="1" applyNumberFormat="1" applyFont="1" applyFill="1" applyBorder="1" applyAlignment="1" applyProtection="1">
      <alignment horizontal="center" vertical="center"/>
      <protection locked="0"/>
    </xf>
    <xf numFmtId="0" fontId="0" fillId="5" borderId="30" xfId="1" applyNumberFormat="1" applyFont="1" applyFill="1" applyBorder="1" applyAlignment="1" applyProtection="1">
      <alignment horizontal="center" vertical="center"/>
      <protection locked="0"/>
    </xf>
    <xf numFmtId="169" fontId="7" fillId="8" borderId="28" xfId="0" applyNumberFormat="1" applyFont="1" applyFill="1" applyBorder="1" applyAlignment="1" applyProtection="1">
      <alignment horizontal="center" vertical="center"/>
      <protection hidden="1"/>
    </xf>
    <xf numFmtId="169" fontId="7" fillId="8" borderId="28" xfId="0" quotePrefix="1" applyNumberFormat="1" applyFont="1" applyFill="1" applyBorder="1" applyAlignment="1" applyProtection="1">
      <alignment horizontal="center" vertical="center"/>
      <protection hidden="1"/>
    </xf>
    <xf numFmtId="9" fontId="7" fillId="8" borderId="24" xfId="0" applyNumberFormat="1" applyFont="1" applyFill="1" applyBorder="1" applyAlignment="1" applyProtection="1">
      <alignment horizontal="center" vertical="center"/>
      <protection hidden="1"/>
    </xf>
    <xf numFmtId="0" fontId="0" fillId="5" borderId="29" xfId="0" applyNumberFormat="1" applyFont="1" applyFill="1" applyBorder="1" applyAlignment="1">
      <alignment horizontal="center"/>
    </xf>
    <xf numFmtId="0" fontId="7" fillId="5" borderId="29" xfId="0" applyFont="1" applyFill="1" applyBorder="1" applyAlignment="1" applyProtection="1">
      <alignment horizontal="center" vertical="center"/>
      <protection locked="0"/>
    </xf>
    <xf numFmtId="0" fontId="2" fillId="4" borderId="44" xfId="0" applyFont="1" applyFill="1" applyBorder="1" applyProtection="1">
      <protection locked="0"/>
    </xf>
    <xf numFmtId="169" fontId="7" fillId="8" borderId="24" xfId="0" applyNumberFormat="1" applyFont="1" applyFill="1" applyBorder="1" applyAlignment="1" applyProtection="1">
      <alignment horizontal="center" vertical="center"/>
      <protection hidden="1"/>
    </xf>
    <xf numFmtId="10" fontId="7" fillId="8" borderId="24" xfId="0" applyNumberFormat="1" applyFont="1" applyFill="1" applyBorder="1" applyAlignment="1" applyProtection="1">
      <alignment horizontal="center" vertical="center"/>
      <protection hidden="1"/>
    </xf>
    <xf numFmtId="169" fontId="7" fillId="8" borderId="24" xfId="0" quotePrefix="1" applyNumberFormat="1" applyFont="1" applyFill="1" applyBorder="1" applyAlignment="1" applyProtection="1">
      <alignment horizontal="center" vertical="center"/>
      <protection hidden="1"/>
    </xf>
    <xf numFmtId="0" fontId="0" fillId="5" borderId="46" xfId="0" applyNumberFormat="1" applyFont="1" applyFill="1" applyBorder="1" applyAlignment="1">
      <alignment horizontal="center"/>
    </xf>
    <xf numFmtId="168" fontId="7" fillId="8" borderId="24" xfId="0" applyNumberFormat="1" applyFont="1" applyFill="1" applyBorder="1" applyAlignment="1" applyProtection="1">
      <alignment horizontal="center" vertical="center"/>
      <protection hidden="1"/>
    </xf>
    <xf numFmtId="168" fontId="7" fillId="8" borderId="24" xfId="0" quotePrefix="1" applyNumberFormat="1" applyFont="1" applyFill="1" applyBorder="1" applyAlignment="1" applyProtection="1">
      <alignment horizontal="center" vertical="center"/>
      <protection hidden="1"/>
    </xf>
    <xf numFmtId="0" fontId="0" fillId="4" borderId="41" xfId="0" applyFill="1" applyBorder="1" applyAlignment="1" applyProtection="1">
      <alignment vertical="center"/>
      <protection locked="0"/>
    </xf>
    <xf numFmtId="9" fontId="0" fillId="5" borderId="41" xfId="1" applyFont="1" applyFill="1" applyBorder="1" applyAlignment="1" applyProtection="1">
      <alignment horizontal="center" vertical="center"/>
      <protection locked="0"/>
    </xf>
    <xf numFmtId="0" fontId="0" fillId="5" borderId="2" xfId="1" applyNumberFormat="1" applyFont="1" applyFill="1" applyBorder="1" applyAlignment="1" applyProtection="1">
      <alignment horizontal="center" vertical="center"/>
      <protection locked="0"/>
    </xf>
    <xf numFmtId="0" fontId="6" fillId="4" borderId="48" xfId="0" applyFont="1" applyFill="1" applyBorder="1" applyAlignment="1" applyProtection="1">
      <alignment horizontal="center" vertical="center"/>
      <protection locked="0"/>
    </xf>
    <xf numFmtId="0" fontId="3" fillId="2" borderId="0" xfId="0" applyFont="1" applyFill="1" applyAlignment="1" applyProtection="1">
      <alignment horizontal="center" vertical="center"/>
      <protection locked="0"/>
    </xf>
    <xf numFmtId="0" fontId="0" fillId="2" borderId="0" xfId="0" applyFill="1" applyAlignment="1" applyProtection="1">
      <alignment vertical="center"/>
      <protection locked="0"/>
    </xf>
    <xf numFmtId="0" fontId="0" fillId="5" borderId="10" xfId="0" applyFill="1" applyBorder="1" applyAlignment="1" applyProtection="1">
      <alignment horizontal="center" vertical="center"/>
      <protection locked="0"/>
    </xf>
    <xf numFmtId="44" fontId="7" fillId="5" borderId="45" xfId="0" applyNumberFormat="1" applyFont="1" applyFill="1" applyBorder="1" applyAlignment="1" applyProtection="1">
      <alignment horizontal="center" vertical="center"/>
      <protection locked="0"/>
    </xf>
    <xf numFmtId="44" fontId="7" fillId="8" borderId="24" xfId="0" applyNumberFormat="1" applyFont="1" applyFill="1" applyBorder="1" applyAlignment="1" applyProtection="1">
      <alignment horizontal="center" vertical="center"/>
      <protection hidden="1"/>
    </xf>
    <xf numFmtId="44" fontId="7" fillId="5" borderId="27" xfId="0" applyNumberFormat="1" applyFont="1" applyFill="1" applyBorder="1" applyAlignment="1" applyProtection="1">
      <alignment horizontal="center" vertical="center"/>
      <protection locked="0"/>
    </xf>
    <xf numFmtId="44" fontId="7" fillId="8" borderId="28" xfId="0" applyNumberFormat="1" applyFont="1" applyFill="1" applyBorder="1" applyAlignment="1" applyProtection="1">
      <alignment horizontal="center" vertical="center"/>
      <protection hidden="1"/>
    </xf>
    <xf numFmtId="44" fontId="7" fillId="5" borderId="23" xfId="0" applyNumberFormat="1" applyFont="1" applyFill="1" applyBorder="1" applyAlignment="1" applyProtection="1">
      <alignment horizontal="center" vertical="center"/>
      <protection locked="0"/>
    </xf>
    <xf numFmtId="0" fontId="7" fillId="5" borderId="25" xfId="0" applyFont="1" applyFill="1" applyBorder="1" applyAlignment="1" applyProtection="1">
      <alignment horizontal="center" vertical="center"/>
      <protection locked="0"/>
    </xf>
    <xf numFmtId="44" fontId="7" fillId="5" borderId="39" xfId="0" applyNumberFormat="1" applyFont="1" applyFill="1" applyBorder="1" applyAlignment="1" applyProtection="1">
      <alignment horizontal="center" vertical="center"/>
      <protection locked="0"/>
    </xf>
    <xf numFmtId="44" fontId="7" fillId="8" borderId="37" xfId="0" applyNumberFormat="1" applyFont="1" applyFill="1" applyBorder="1" applyAlignment="1" applyProtection="1">
      <alignment horizontal="center" vertical="center"/>
      <protection hidden="1"/>
    </xf>
    <xf numFmtId="44" fontId="7" fillId="8" borderId="18" xfId="0" applyNumberFormat="1" applyFont="1" applyFill="1" applyBorder="1" applyAlignment="1" applyProtection="1">
      <alignment horizontal="center" vertical="center"/>
      <protection hidden="1"/>
    </xf>
    <xf numFmtId="0" fontId="7" fillId="5" borderId="37" xfId="0" applyFont="1" applyFill="1" applyBorder="1" applyAlignment="1" applyProtection="1">
      <alignment horizontal="center" vertical="center"/>
      <protection locked="0"/>
    </xf>
    <xf numFmtId="0" fontId="7" fillId="5" borderId="18" xfId="0" applyFont="1" applyFill="1" applyBorder="1" applyAlignment="1" applyProtection="1">
      <alignment horizontal="center" vertical="center" wrapText="1"/>
      <protection locked="0"/>
    </xf>
    <xf numFmtId="0" fontId="7" fillId="5" borderId="18" xfId="0" applyFont="1" applyFill="1" applyBorder="1" applyAlignment="1" applyProtection="1">
      <alignment horizontal="center" vertical="center"/>
      <protection locked="0"/>
    </xf>
    <xf numFmtId="0" fontId="7" fillId="5" borderId="38" xfId="0" applyFont="1" applyFill="1" applyBorder="1" applyAlignment="1" applyProtection="1">
      <alignment horizontal="center" vertical="center"/>
      <protection locked="0"/>
    </xf>
    <xf numFmtId="0" fontId="7" fillId="5" borderId="28" xfId="0" applyFont="1" applyFill="1" applyBorder="1" applyAlignment="1" applyProtection="1">
      <alignment horizontal="center" vertical="center" wrapText="1"/>
      <protection locked="0"/>
    </xf>
    <xf numFmtId="169" fontId="7" fillId="5" borderId="27" xfId="0" applyNumberFormat="1" applyFont="1" applyFill="1" applyBorder="1" applyAlignment="1" applyProtection="1">
      <alignment horizontal="center" vertical="center"/>
      <protection locked="0"/>
    </xf>
    <xf numFmtId="169" fontId="7" fillId="5" borderId="45" xfId="0" applyNumberFormat="1" applyFont="1" applyFill="1" applyBorder="1" applyAlignment="1" applyProtection="1">
      <alignment horizontal="center" vertical="center"/>
      <protection locked="0"/>
    </xf>
    <xf numFmtId="0" fontId="10" fillId="3" borderId="13" xfId="0" applyFont="1" applyFill="1" applyBorder="1" applyAlignment="1" applyProtection="1">
      <alignment horizontal="center" vertical="center" wrapText="1"/>
      <protection locked="0"/>
    </xf>
    <xf numFmtId="0" fontId="8" fillId="2" borderId="0" xfId="2" applyFill="1" applyProtection="1">
      <protection hidden="1"/>
    </xf>
    <xf numFmtId="164" fontId="8" fillId="2" borderId="0" xfId="2" applyNumberFormat="1" applyFill="1" applyProtection="1">
      <protection hidden="1"/>
    </xf>
    <xf numFmtId="0" fontId="8" fillId="5" borderId="24" xfId="2" applyFill="1" applyBorder="1" applyAlignment="1" applyProtection="1">
      <alignment vertical="center" wrapText="1"/>
      <protection locked="0"/>
    </xf>
    <xf numFmtId="0" fontId="8" fillId="5" borderId="28" xfId="2" applyFill="1" applyBorder="1" applyAlignment="1" applyProtection="1">
      <alignment vertical="center" wrapText="1"/>
      <protection locked="0"/>
    </xf>
    <xf numFmtId="0" fontId="12" fillId="5" borderId="49" xfId="2" applyFont="1" applyFill="1" applyBorder="1" applyAlignment="1" applyProtection="1">
      <alignment horizontal="center" vertical="center" wrapText="1"/>
      <protection locked="0"/>
    </xf>
    <xf numFmtId="0" fontId="12" fillId="5" borderId="50" xfId="2" applyFont="1" applyFill="1" applyBorder="1" applyAlignment="1" applyProtection="1">
      <alignment horizontal="center" vertical="center" wrapText="1"/>
      <protection locked="0"/>
    </xf>
    <xf numFmtId="0" fontId="7" fillId="8" borderId="42" xfId="0" applyNumberFormat="1" applyFont="1" applyFill="1" applyBorder="1" applyAlignment="1" applyProtection="1">
      <alignment horizontal="center" vertical="center"/>
      <protection hidden="1"/>
    </xf>
    <xf numFmtId="44" fontId="7" fillId="5" borderId="51" xfId="0" applyNumberFormat="1" applyFont="1" applyFill="1" applyBorder="1" applyAlignment="1" applyProtection="1">
      <alignment horizontal="center" vertical="center"/>
      <protection locked="0"/>
    </xf>
    <xf numFmtId="44" fontId="7" fillId="8" borderId="23" xfId="0" applyNumberFormat="1" applyFont="1" applyFill="1" applyBorder="1" applyAlignment="1" applyProtection="1">
      <alignment horizontal="center" vertical="center"/>
      <protection locked="0"/>
    </xf>
    <xf numFmtId="44" fontId="7" fillId="8" borderId="51" xfId="0" applyNumberFormat="1" applyFont="1" applyFill="1" applyBorder="1" applyAlignment="1" applyProtection="1">
      <alignment horizontal="center" vertical="center"/>
      <protection locked="0"/>
    </xf>
    <xf numFmtId="44" fontId="7" fillId="8" borderId="27" xfId="0" applyNumberFormat="1" applyFont="1" applyFill="1" applyBorder="1" applyAlignment="1" applyProtection="1">
      <alignment horizontal="center" vertical="center"/>
      <protection locked="0"/>
    </xf>
    <xf numFmtId="1" fontId="0" fillId="5" borderId="28" xfId="0" applyNumberFormat="1" applyFont="1" applyFill="1" applyBorder="1" applyAlignment="1"/>
    <xf numFmtId="1" fontId="7" fillId="5" borderId="28" xfId="0" applyNumberFormat="1" applyFont="1" applyFill="1" applyBorder="1" applyAlignment="1" applyProtection="1">
      <alignment vertical="center"/>
      <protection locked="0"/>
    </xf>
    <xf numFmtId="1" fontId="0" fillId="5" borderId="24" xfId="0" applyNumberFormat="1" applyFont="1" applyFill="1" applyBorder="1" applyAlignment="1">
      <alignment horizontal="center" vertical="center"/>
    </xf>
    <xf numFmtId="0" fontId="8" fillId="8" borderId="3" xfId="2" applyFill="1" applyBorder="1" applyAlignment="1" applyProtection="1">
      <alignment horizontal="center" vertical="center"/>
      <protection locked="0"/>
    </xf>
    <xf numFmtId="0" fontId="8" fillId="8" borderId="9" xfId="2" applyFill="1" applyBorder="1" applyAlignment="1" applyProtection="1">
      <alignment horizontal="center" vertical="center"/>
      <protection locked="0"/>
    </xf>
    <xf numFmtId="0" fontId="9" fillId="8" borderId="9" xfId="0" applyFont="1" applyFill="1" applyBorder="1" applyAlignment="1">
      <alignment horizontal="center" vertical="center"/>
    </xf>
    <xf numFmtId="0" fontId="8" fillId="8" borderId="11" xfId="2" applyFill="1" applyBorder="1" applyAlignment="1">
      <alignment horizontal="center" vertical="center"/>
    </xf>
    <xf numFmtId="0" fontId="8" fillId="5" borderId="10" xfId="2" applyFill="1" applyBorder="1" applyAlignment="1" applyProtection="1">
      <alignment horizontal="center" vertical="center"/>
      <protection locked="0"/>
    </xf>
    <xf numFmtId="0" fontId="8" fillId="5" borderId="12" xfId="2" applyFill="1" applyBorder="1" applyAlignment="1" applyProtection="1">
      <alignment horizontal="center" vertical="center"/>
      <protection locked="0"/>
    </xf>
    <xf numFmtId="0" fontId="0" fillId="2" borderId="0" xfId="0" applyNumberFormat="1" applyFill="1" applyAlignment="1" applyProtection="1">
      <alignment horizontal="center" vertical="center"/>
      <protection hidden="1"/>
    </xf>
    <xf numFmtId="169" fontId="7" fillId="8" borderId="45" xfId="0" applyNumberFormat="1" applyFont="1" applyFill="1" applyBorder="1" applyAlignment="1" applyProtection="1">
      <alignment horizontal="center" vertical="center"/>
      <protection locked="0"/>
    </xf>
    <xf numFmtId="169" fontId="7" fillId="8" borderId="51" xfId="0" applyNumberFormat="1" applyFont="1" applyFill="1" applyBorder="1" applyAlignment="1" applyProtection="1">
      <alignment horizontal="center" vertical="center"/>
      <protection locked="0"/>
    </xf>
    <xf numFmtId="0" fontId="14" fillId="4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4" borderId="9" xfId="0" applyNumberFormat="1" applyFont="1" applyFill="1" applyBorder="1" applyAlignment="1" applyProtection="1">
      <alignment horizontal="center" vertical="center"/>
      <protection locked="0"/>
    </xf>
    <xf numFmtId="0" fontId="2" fillId="4" borderId="11" xfId="0" applyNumberFormat="1" applyFont="1" applyFill="1" applyBorder="1" applyAlignment="1" applyProtection="1">
      <alignment horizontal="center" vertical="center"/>
      <protection locked="0"/>
    </xf>
    <xf numFmtId="0" fontId="2" fillId="8" borderId="34" xfId="0" applyNumberFormat="1" applyFont="1" applyFill="1" applyBorder="1" applyAlignment="1" applyProtection="1">
      <alignment horizontal="center" vertical="center" wrapText="1"/>
      <protection locked="0"/>
    </xf>
    <xf numFmtId="0" fontId="2" fillId="8" borderId="35" xfId="0" applyNumberFormat="1" applyFont="1" applyFill="1" applyBorder="1" applyAlignment="1" applyProtection="1">
      <alignment horizontal="center" vertical="center" wrapText="1"/>
      <protection locked="0"/>
    </xf>
    <xf numFmtId="10" fontId="2" fillId="8" borderId="17" xfId="0" applyNumberFormat="1" applyFont="1" applyFill="1" applyBorder="1" applyAlignment="1" applyProtection="1">
      <alignment horizontal="center" vertical="center" wrapText="1"/>
      <protection hidden="1"/>
    </xf>
    <xf numFmtId="10" fontId="2" fillId="8" borderId="20" xfId="0" applyNumberFormat="1" applyFont="1" applyFill="1" applyBorder="1" applyAlignment="1" applyProtection="1">
      <alignment horizontal="center" vertical="center" wrapText="1"/>
      <protection hidden="1"/>
    </xf>
    <xf numFmtId="0" fontId="2" fillId="7" borderId="17" xfId="0" applyNumberFormat="1" applyFont="1" applyFill="1" applyBorder="1" applyAlignment="1" applyProtection="1">
      <alignment horizontal="center" vertical="center" wrapText="1"/>
      <protection hidden="1"/>
    </xf>
    <xf numFmtId="0" fontId="2" fillId="7" borderId="20" xfId="0" applyNumberFormat="1" applyFont="1" applyFill="1" applyBorder="1" applyAlignment="1" applyProtection="1">
      <alignment horizontal="center" vertical="center" wrapText="1"/>
      <protection hidden="1"/>
    </xf>
    <xf numFmtId="0" fontId="2" fillId="7" borderId="17" xfId="0" applyFont="1" applyFill="1" applyBorder="1" applyAlignment="1" applyProtection="1">
      <alignment horizontal="center" vertical="center" wrapText="1"/>
      <protection hidden="1"/>
    </xf>
    <xf numFmtId="0" fontId="2" fillId="7" borderId="20" xfId="0" applyFont="1" applyFill="1" applyBorder="1" applyAlignment="1" applyProtection="1">
      <alignment horizontal="center" vertical="center" wrapText="1"/>
      <protection hidden="1"/>
    </xf>
    <xf numFmtId="10" fontId="2" fillId="7" borderId="17" xfId="0" applyNumberFormat="1" applyFont="1" applyFill="1" applyBorder="1" applyAlignment="1" applyProtection="1">
      <alignment horizontal="center" vertical="center" wrapText="1"/>
      <protection hidden="1"/>
    </xf>
    <xf numFmtId="10" fontId="2" fillId="7" borderId="20" xfId="0" applyNumberFormat="1" applyFont="1" applyFill="1" applyBorder="1" applyAlignment="1" applyProtection="1">
      <alignment horizontal="center" vertical="center" wrapText="1"/>
      <protection hidden="1"/>
    </xf>
    <xf numFmtId="0" fontId="2" fillId="8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8" borderId="11" xfId="0" applyNumberFormat="1" applyFont="1" applyFill="1" applyBorder="1" applyAlignment="1" applyProtection="1">
      <alignment horizontal="center" vertical="center" wrapText="1"/>
      <protection hidden="1"/>
    </xf>
    <xf numFmtId="0" fontId="2" fillId="8" borderId="17" xfId="0" applyNumberFormat="1" applyFont="1" applyFill="1" applyBorder="1" applyAlignment="1" applyProtection="1">
      <alignment horizontal="center" vertical="center" wrapText="1"/>
      <protection hidden="1"/>
    </xf>
    <xf numFmtId="0" fontId="2" fillId="8" borderId="20" xfId="0" applyNumberFormat="1" applyFont="1" applyFill="1" applyBorder="1" applyAlignment="1" applyProtection="1">
      <alignment horizontal="center" vertical="center" wrapText="1"/>
      <protection hidden="1"/>
    </xf>
    <xf numFmtId="165" fontId="2" fillId="7" borderId="17" xfId="0" applyNumberFormat="1" applyFont="1" applyFill="1" applyBorder="1" applyAlignment="1" applyProtection="1">
      <alignment horizontal="center" vertical="center" wrapText="1"/>
      <protection hidden="1"/>
    </xf>
    <xf numFmtId="165" fontId="2" fillId="7" borderId="20" xfId="0" applyNumberFormat="1" applyFont="1" applyFill="1" applyBorder="1" applyAlignment="1" applyProtection="1">
      <alignment horizontal="center" vertical="center" wrapText="1"/>
      <protection hidden="1"/>
    </xf>
    <xf numFmtId="0" fontId="2" fillId="3" borderId="19" xfId="0" applyFont="1" applyFill="1" applyBorder="1" applyAlignment="1" applyProtection="1">
      <alignment horizontal="center" vertical="center" wrapText="1"/>
      <protection locked="0"/>
    </xf>
    <xf numFmtId="0" fontId="2" fillId="3" borderId="8" xfId="0" applyFont="1" applyFill="1" applyBorder="1" applyAlignment="1" applyProtection="1">
      <alignment horizontal="center" vertical="center" wrapText="1"/>
      <protection locked="0"/>
    </xf>
    <xf numFmtId="0" fontId="2" fillId="3" borderId="34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35" xfId="0" applyNumberFormat="1" applyFont="1" applyFill="1" applyBorder="1" applyAlignment="1" applyProtection="1">
      <alignment horizontal="center" vertical="center" wrapText="1"/>
      <protection locked="0"/>
    </xf>
    <xf numFmtId="0" fontId="2" fillId="7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7" borderId="11" xfId="0" applyNumberFormat="1" applyFont="1" applyFill="1" applyBorder="1" applyAlignment="1" applyProtection="1">
      <alignment horizontal="center" vertical="center" wrapText="1"/>
      <protection hidden="1"/>
    </xf>
    <xf numFmtId="0" fontId="2" fillId="7" borderId="18" xfId="0" applyNumberFormat="1" applyFont="1" applyFill="1" applyBorder="1" applyAlignment="1" applyProtection="1">
      <alignment horizontal="center" vertical="center" wrapText="1"/>
      <protection hidden="1"/>
    </xf>
    <xf numFmtId="0" fontId="2" fillId="7" borderId="21" xfId="0" applyNumberFormat="1" applyFont="1" applyFill="1" applyBorder="1" applyAlignment="1" applyProtection="1">
      <alignment horizontal="center" vertical="center" wrapText="1"/>
      <protection hidden="1"/>
    </xf>
    <xf numFmtId="0" fontId="2" fillId="7" borderId="16" xfId="0" applyNumberFormat="1" applyFont="1" applyFill="1" applyBorder="1" applyAlignment="1" applyProtection="1">
      <alignment horizontal="center" vertical="center" wrapText="1"/>
      <protection hidden="1"/>
    </xf>
    <xf numFmtId="0" fontId="2" fillId="7" borderId="33" xfId="0" applyNumberFormat="1" applyFont="1" applyFill="1" applyBorder="1" applyAlignment="1" applyProtection="1">
      <alignment horizontal="center" vertical="center" wrapText="1"/>
      <protection hidden="1"/>
    </xf>
    <xf numFmtId="0" fontId="2" fillId="3" borderId="3" xfId="0" applyFont="1" applyFill="1" applyBorder="1" applyAlignment="1" applyProtection="1">
      <alignment horizontal="center" vertical="center"/>
      <protection locked="0"/>
    </xf>
    <xf numFmtId="0" fontId="2" fillId="3" borderId="11" xfId="0" applyFont="1" applyFill="1" applyBorder="1" applyAlignment="1" applyProtection="1">
      <alignment horizontal="center" vertical="center"/>
      <protection locked="0"/>
    </xf>
    <xf numFmtId="0" fontId="2" fillId="3" borderId="16" xfId="0" applyFont="1" applyFill="1" applyBorder="1" applyAlignment="1" applyProtection="1">
      <alignment horizontal="center" vertical="center" wrapText="1"/>
      <protection locked="0"/>
    </xf>
    <xf numFmtId="0" fontId="2" fillId="3" borderId="33" xfId="0" applyFont="1" applyFill="1" applyBorder="1" applyAlignment="1" applyProtection="1">
      <alignment horizontal="center" vertical="center" wrapText="1"/>
      <protection locked="0"/>
    </xf>
    <xf numFmtId="0" fontId="2" fillId="3" borderId="17" xfId="0" applyFont="1" applyFill="1" applyBorder="1" applyAlignment="1" applyProtection="1">
      <alignment horizontal="center" vertical="center" wrapText="1"/>
      <protection locked="0"/>
    </xf>
    <xf numFmtId="0" fontId="2" fillId="3" borderId="20" xfId="0" applyFont="1" applyFill="1" applyBorder="1" applyAlignment="1" applyProtection="1">
      <alignment horizontal="center" vertical="center" wrapText="1"/>
      <protection locked="0"/>
    </xf>
    <xf numFmtId="0" fontId="2" fillId="3" borderId="21" xfId="0" applyFont="1" applyFill="1" applyBorder="1" applyAlignment="1" applyProtection="1">
      <alignment horizontal="center" vertical="center" wrapText="1"/>
      <protection locked="0"/>
    </xf>
    <xf numFmtId="0" fontId="2" fillId="3" borderId="13" xfId="0" applyFont="1" applyFill="1" applyBorder="1" applyAlignment="1" applyProtection="1">
      <alignment horizontal="center"/>
      <protection locked="0"/>
    </xf>
    <xf numFmtId="0" fontId="2" fillId="3" borderId="15" xfId="0" applyFont="1" applyFill="1" applyBorder="1" applyAlignment="1" applyProtection="1">
      <alignment horizontal="center"/>
      <protection locked="0"/>
    </xf>
    <xf numFmtId="0" fontId="10" fillId="3" borderId="3" xfId="0" applyFont="1" applyFill="1" applyBorder="1" applyAlignment="1" applyProtection="1">
      <alignment horizontal="center" vertical="center" wrapText="1"/>
      <protection locked="0"/>
    </xf>
    <xf numFmtId="0" fontId="10" fillId="3" borderId="11" xfId="0" applyFont="1" applyFill="1" applyBorder="1" applyAlignment="1" applyProtection="1">
      <alignment horizontal="center" vertical="center" wrapText="1"/>
      <protection locked="0"/>
    </xf>
    <xf numFmtId="164" fontId="10" fillId="8" borderId="13" xfId="0" applyNumberFormat="1" applyFont="1" applyFill="1" applyBorder="1" applyAlignment="1" applyProtection="1">
      <alignment horizontal="center" vertical="center"/>
      <protection locked="0"/>
    </xf>
    <xf numFmtId="164" fontId="10" fillId="8" borderId="14" xfId="0" applyNumberFormat="1" applyFont="1" applyFill="1" applyBorder="1" applyAlignment="1" applyProtection="1">
      <alignment horizontal="center" vertical="center"/>
      <protection locked="0"/>
    </xf>
    <xf numFmtId="164" fontId="10" fillId="3" borderId="13" xfId="0" applyNumberFormat="1" applyFont="1" applyFill="1" applyBorder="1" applyAlignment="1" applyProtection="1">
      <alignment horizontal="center" vertical="center"/>
      <protection locked="0"/>
    </xf>
    <xf numFmtId="164" fontId="10" fillId="3" borderId="14" xfId="0" applyNumberFormat="1" applyFont="1" applyFill="1" applyBorder="1" applyAlignment="1" applyProtection="1">
      <alignment horizontal="center" vertical="center"/>
      <protection locked="0"/>
    </xf>
    <xf numFmtId="0" fontId="10" fillId="6" borderId="1" xfId="0" applyFont="1" applyFill="1" applyBorder="1" applyAlignment="1" applyProtection="1">
      <alignment horizontal="center" vertical="center" wrapText="1"/>
      <protection locked="0"/>
    </xf>
    <xf numFmtId="0" fontId="10" fillId="6" borderId="4" xfId="0" applyFont="1" applyFill="1" applyBorder="1" applyAlignment="1" applyProtection="1">
      <alignment horizontal="center" vertical="center" wrapText="1"/>
      <protection locked="0"/>
    </xf>
    <xf numFmtId="0" fontId="10" fillId="6" borderId="7" xfId="0" applyFont="1" applyFill="1" applyBorder="1" applyAlignment="1" applyProtection="1">
      <alignment horizontal="center" vertical="center" wrapText="1"/>
      <protection locked="0"/>
    </xf>
    <xf numFmtId="0" fontId="10" fillId="3" borderId="9" xfId="0" applyFont="1" applyFill="1" applyBorder="1" applyAlignment="1" applyProtection="1">
      <alignment horizontal="center" vertical="center" wrapText="1"/>
      <protection locked="0"/>
    </xf>
    <xf numFmtId="0" fontId="10" fillId="3" borderId="1" xfId="0" applyFont="1" applyFill="1" applyBorder="1" applyAlignment="1" applyProtection="1">
      <alignment horizontal="center" vertical="center" wrapText="1"/>
      <protection locked="0"/>
    </xf>
    <xf numFmtId="0" fontId="10" fillId="3" borderId="4" xfId="0" applyFont="1" applyFill="1" applyBorder="1" applyAlignment="1" applyProtection="1">
      <alignment horizontal="center" vertical="center" wrapText="1"/>
      <protection locked="0"/>
    </xf>
    <xf numFmtId="0" fontId="10" fillId="3" borderId="7" xfId="0" applyFont="1" applyFill="1" applyBorder="1" applyAlignment="1" applyProtection="1">
      <alignment horizontal="center" vertical="center" wrapText="1"/>
      <protection locked="0"/>
    </xf>
    <xf numFmtId="164" fontId="10" fillId="2" borderId="0" xfId="0" applyNumberFormat="1" applyFont="1" applyFill="1" applyBorder="1" applyAlignment="1" applyProtection="1">
      <alignment horizontal="center" vertical="center"/>
      <protection locked="0"/>
    </xf>
    <xf numFmtId="164" fontId="10" fillId="3" borderId="15" xfId="0" applyNumberFormat="1" applyFont="1" applyFill="1" applyBorder="1" applyAlignment="1" applyProtection="1">
      <alignment horizontal="center" vertical="center"/>
      <protection locked="0"/>
    </xf>
    <xf numFmtId="0" fontId="2" fillId="3" borderId="25" xfId="0" applyFont="1" applyFill="1" applyBorder="1" applyAlignment="1" applyProtection="1">
      <alignment horizontal="center" vertical="center"/>
      <protection locked="0"/>
    </xf>
    <xf numFmtId="0" fontId="2" fillId="3" borderId="22" xfId="0" applyFont="1" applyFill="1" applyBorder="1" applyAlignment="1" applyProtection="1">
      <alignment horizontal="center" vertical="center"/>
      <protection locked="0"/>
    </xf>
    <xf numFmtId="164" fontId="10" fillId="3" borderId="32" xfId="0" applyNumberFormat="1" applyFont="1" applyFill="1" applyBorder="1" applyAlignment="1" applyProtection="1">
      <alignment horizontal="center" vertical="center"/>
      <protection locked="0"/>
    </xf>
    <xf numFmtId="0" fontId="2" fillId="8" borderId="16" xfId="0" applyNumberFormat="1" applyFont="1" applyFill="1" applyBorder="1" applyAlignment="1" applyProtection="1">
      <alignment horizontal="center" vertical="center" wrapText="1"/>
      <protection hidden="1"/>
    </xf>
    <xf numFmtId="0" fontId="2" fillId="8" borderId="33" xfId="0" applyNumberFormat="1" applyFont="1" applyFill="1" applyBorder="1" applyAlignment="1" applyProtection="1">
      <alignment horizontal="center" vertical="center" wrapText="1"/>
      <protection hidden="1"/>
    </xf>
    <xf numFmtId="0" fontId="2" fillId="8" borderId="17" xfId="0" applyFont="1" applyFill="1" applyBorder="1" applyAlignment="1" applyProtection="1">
      <alignment horizontal="center" vertical="center" wrapText="1"/>
      <protection hidden="1"/>
    </xf>
    <xf numFmtId="0" fontId="2" fillId="8" borderId="20" xfId="0" applyFont="1" applyFill="1" applyBorder="1" applyAlignment="1" applyProtection="1">
      <alignment horizontal="center" vertical="center" wrapText="1"/>
      <protection hidden="1"/>
    </xf>
    <xf numFmtId="165" fontId="2" fillId="8" borderId="17" xfId="0" applyNumberFormat="1" applyFont="1" applyFill="1" applyBorder="1" applyAlignment="1" applyProtection="1">
      <alignment horizontal="center" vertical="center" wrapText="1"/>
      <protection hidden="1"/>
    </xf>
    <xf numFmtId="165" fontId="2" fillId="8" borderId="20" xfId="0" applyNumberFormat="1" applyFont="1" applyFill="1" applyBorder="1" applyAlignment="1" applyProtection="1">
      <alignment horizontal="center" vertical="center" wrapText="1"/>
      <protection hidden="1"/>
    </xf>
    <xf numFmtId="0" fontId="2" fillId="8" borderId="18" xfId="0" applyNumberFormat="1" applyFont="1" applyFill="1" applyBorder="1" applyAlignment="1" applyProtection="1">
      <alignment horizontal="center" vertical="center" wrapText="1"/>
      <protection hidden="1"/>
    </xf>
    <xf numFmtId="0" fontId="2" fillId="8" borderId="31" xfId="0" applyNumberFormat="1" applyFont="1" applyFill="1" applyBorder="1" applyAlignment="1" applyProtection="1">
      <alignment horizontal="center" vertical="center" wrapText="1"/>
      <protection hidden="1"/>
    </xf>
    <xf numFmtId="0" fontId="2" fillId="3" borderId="43" xfId="0" applyFont="1" applyFill="1" applyBorder="1" applyAlignment="1" applyProtection="1">
      <alignment horizontal="center" vertical="center"/>
      <protection locked="0"/>
    </xf>
    <xf numFmtId="0" fontId="2" fillId="3" borderId="47" xfId="0" applyFont="1" applyFill="1" applyBorder="1" applyAlignment="1" applyProtection="1">
      <alignment horizontal="center" vertical="center"/>
      <protection locked="0"/>
    </xf>
  </cellXfs>
  <cellStyles count="3">
    <cellStyle name="Hyperlink" xfId="2" builtinId="8"/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638175</xdr:colOff>
      <xdr:row>4</xdr:row>
      <xdr:rowOff>123825</xdr:rowOff>
    </xdr:from>
    <xdr:to>
      <xdr:col>5</xdr:col>
      <xdr:colOff>755198</xdr:colOff>
      <xdr:row>4</xdr:row>
      <xdr:rowOff>838200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77150" y="914400"/>
          <a:ext cx="1945823" cy="7143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Y121"/>
  <sheetViews>
    <sheetView tabSelected="1" zoomScaleNormal="100" workbookViewId="0">
      <selection activeCell="Y90" sqref="Y90"/>
    </sheetView>
  </sheetViews>
  <sheetFormatPr baseColWidth="10" defaultColWidth="9.140625" defaultRowHeight="15" outlineLevelCol="1" x14ac:dyDescent="0.25"/>
  <cols>
    <col min="1" max="1" width="9.140625" style="1"/>
    <col min="2" max="2" width="14.5703125" style="1" customWidth="1"/>
    <col min="3" max="3" width="39" style="1" customWidth="1"/>
    <col min="4" max="4" width="42.85546875" style="2" bestFit="1" customWidth="1"/>
    <col min="5" max="6" width="27.42578125" style="1" customWidth="1"/>
    <col min="7" max="7" width="17" style="2" customWidth="1"/>
    <col min="8" max="8" width="15.7109375" style="2" customWidth="1"/>
    <col min="9" max="11" width="13.28515625" style="3" hidden="1" customWidth="1" outlineLevel="1"/>
    <col min="12" max="12" width="11.7109375" style="5" hidden="1" customWidth="1" outlineLevel="1"/>
    <col min="13" max="13" width="11.7109375" style="14" hidden="1" customWidth="1" outlineLevel="1"/>
    <col min="14" max="15" width="11.7109375" style="5" hidden="1" customWidth="1" outlineLevel="1"/>
    <col min="16" max="16" width="13.28515625" style="2" customWidth="1" collapsed="1"/>
    <col min="17" max="17" width="13.28515625" style="2" customWidth="1"/>
    <col min="18" max="20" width="13.28515625" style="3" hidden="1" customWidth="1" outlineLevel="1"/>
    <col min="21" max="21" width="11.7109375" style="5" hidden="1" customWidth="1" outlineLevel="1"/>
    <col min="22" max="22" width="11.7109375" style="14" hidden="1" customWidth="1" outlineLevel="1"/>
    <col min="23" max="23" width="11.7109375" style="5" hidden="1" customWidth="1" outlineLevel="1"/>
    <col min="24" max="24" width="10" style="5" hidden="1" customWidth="1" outlineLevel="1"/>
    <col min="25" max="25" width="15.7109375" style="2" customWidth="1" collapsed="1"/>
    <col min="26" max="26" width="14.85546875" style="2" customWidth="1"/>
    <col min="27" max="27" width="15.7109375" style="15" hidden="1" customWidth="1" outlineLevel="1"/>
    <col min="28" max="28" width="15.5703125" style="15" hidden="1" customWidth="1" outlineLevel="1"/>
    <col min="29" max="29" width="13.28515625" style="15" hidden="1" customWidth="1" outlineLevel="1"/>
    <col min="30" max="31" width="11.7109375" style="5" hidden="1" customWidth="1" outlineLevel="1"/>
    <col min="32" max="32" width="11.140625" style="2" customWidth="1" collapsed="1"/>
    <col min="33" max="33" width="17.28515625" style="4" hidden="1" customWidth="1" outlineLevel="1"/>
    <col min="34" max="35" width="14.140625" style="4" hidden="1" customWidth="1" outlineLevel="1"/>
    <col min="36" max="36" width="13.28515625" style="16" hidden="1" customWidth="1" outlineLevel="1"/>
    <col min="37" max="37" width="16.5703125" style="5" hidden="1" customWidth="1" outlineLevel="1"/>
    <col min="38" max="38" width="11.7109375" style="1" customWidth="1" collapsed="1"/>
    <col min="39" max="39" width="11.140625" style="2" customWidth="1"/>
    <col min="40" max="42" width="14.140625" style="4" hidden="1" customWidth="1" outlineLevel="1"/>
    <col min="43" max="43" width="13.28515625" style="16" hidden="1" customWidth="1" outlineLevel="1"/>
    <col min="44" max="44" width="16.5703125" style="5" hidden="1" customWidth="1" outlineLevel="1"/>
    <col min="45" max="45" width="11.7109375" style="1" customWidth="1" collapsed="1"/>
    <col min="46" max="46" width="13.28515625" style="2" customWidth="1"/>
    <col min="47" max="50" width="13.28515625" style="3" hidden="1" customWidth="1" outlineLevel="1"/>
    <col min="51" max="51" width="11.7109375" style="5" hidden="1" customWidth="1" outlineLevel="1"/>
    <col min="52" max="52" width="11.7109375" style="14" hidden="1" customWidth="1" outlineLevel="1"/>
    <col min="53" max="53" width="11.7109375" style="5" hidden="1" customWidth="1" outlineLevel="1"/>
    <col min="54" max="54" width="11.7109375" style="1" customWidth="1" collapsed="1"/>
    <col min="55" max="55" width="11.42578125" style="1" bestFit="1" customWidth="1"/>
    <col min="56" max="56" width="11" style="1" bestFit="1" customWidth="1"/>
    <col min="57" max="57" width="11.28515625" style="1" bestFit="1" customWidth="1"/>
    <col min="58" max="58" width="11.5703125" style="1" bestFit="1" customWidth="1"/>
    <col min="59" max="62" width="9.140625" style="1"/>
    <col min="63" max="63" width="4.140625" style="1" customWidth="1"/>
    <col min="64" max="64" width="22" style="1" customWidth="1"/>
    <col min="65" max="76" width="9.140625" style="1"/>
    <col min="77" max="77" width="11.42578125" style="1" hidden="1" customWidth="1"/>
    <col min="78" max="16384" width="9.140625" style="1"/>
  </cols>
  <sheetData>
    <row r="1" spans="2:77" x14ac:dyDescent="0.25">
      <c r="D1" s="1"/>
      <c r="K1" s="4"/>
      <c r="M1" s="5"/>
      <c r="T1" s="4"/>
      <c r="V1" s="5"/>
      <c r="AA1" s="3"/>
      <c r="AB1" s="3"/>
      <c r="AC1" s="3"/>
      <c r="AJ1" s="3"/>
      <c r="AQ1" s="3"/>
      <c r="AX1" s="4"/>
      <c r="AZ1" s="5"/>
      <c r="BY1" t="s">
        <v>70</v>
      </c>
    </row>
    <row r="2" spans="2:77" ht="15.75" thickBot="1" x14ac:dyDescent="0.3">
      <c r="D2" s="1"/>
      <c r="K2" s="4"/>
      <c r="M2" s="5"/>
      <c r="T2" s="4"/>
      <c r="V2" s="5"/>
      <c r="AA2" s="3"/>
      <c r="AB2" s="3"/>
      <c r="AC2" s="3"/>
      <c r="AJ2" s="3"/>
      <c r="AQ2" s="3"/>
      <c r="AX2" s="4"/>
      <c r="AZ2" s="5"/>
      <c r="BY2" t="s">
        <v>71</v>
      </c>
    </row>
    <row r="3" spans="2:77" ht="15.75" thickBot="1" x14ac:dyDescent="0.3">
      <c r="B3" s="130" t="s">
        <v>0</v>
      </c>
      <c r="C3" s="131"/>
      <c r="D3" s="6" t="s">
        <v>1</v>
      </c>
      <c r="E3" s="52"/>
      <c r="F3" s="52"/>
      <c r="K3" s="4"/>
      <c r="M3" s="5"/>
      <c r="T3" s="4"/>
      <c r="V3" s="5"/>
      <c r="AA3" s="3"/>
      <c r="AB3" s="3"/>
      <c r="AC3" s="3"/>
      <c r="AJ3" s="3"/>
      <c r="AQ3" s="3"/>
      <c r="AX3" s="4"/>
      <c r="AZ3" s="5"/>
      <c r="BY3" t="s">
        <v>72</v>
      </c>
    </row>
    <row r="4" spans="2:77" ht="15.75" thickBot="1" x14ac:dyDescent="0.3">
      <c r="B4" s="132" t="s">
        <v>2</v>
      </c>
      <c r="C4" s="7" t="s">
        <v>131</v>
      </c>
      <c r="D4" s="30"/>
      <c r="E4" s="51">
        <f t="shared" ref="E4:E21" si="0">IF(D4&lt;&gt;"",1,2)</f>
        <v>2</v>
      </c>
      <c r="F4" s="51"/>
      <c r="K4" s="4"/>
      <c r="M4" s="5"/>
      <c r="T4" s="4"/>
      <c r="V4" s="5"/>
      <c r="AA4" s="3"/>
      <c r="AB4" s="3"/>
      <c r="AC4" s="3"/>
      <c r="AJ4" s="3"/>
      <c r="AQ4" s="3"/>
      <c r="AX4" s="4"/>
      <c r="AZ4" s="5"/>
      <c r="BY4" t="s">
        <v>73</v>
      </c>
    </row>
    <row r="5" spans="2:77" ht="76.5" customHeight="1" thickBot="1" x14ac:dyDescent="0.3">
      <c r="B5" s="133"/>
      <c r="C5" s="20" t="s">
        <v>3</v>
      </c>
      <c r="D5" s="21"/>
      <c r="E5" s="51">
        <f t="shared" si="0"/>
        <v>2</v>
      </c>
      <c r="F5" s="51"/>
      <c r="K5" s="4"/>
      <c r="M5" s="5"/>
      <c r="T5" s="4"/>
      <c r="V5" s="5"/>
      <c r="AA5" s="3"/>
      <c r="AB5" s="3"/>
      <c r="AC5" s="3"/>
      <c r="AJ5" s="3"/>
      <c r="AQ5" s="3"/>
      <c r="AX5" s="4"/>
      <c r="AZ5" s="5"/>
      <c r="BY5" t="s">
        <v>74</v>
      </c>
    </row>
    <row r="6" spans="2:77" ht="15" customHeight="1" x14ac:dyDescent="0.25">
      <c r="B6" s="138" t="s">
        <v>4</v>
      </c>
      <c r="C6" s="18" t="s">
        <v>153</v>
      </c>
      <c r="D6" s="85"/>
      <c r="E6" s="51">
        <f t="shared" si="0"/>
        <v>2</v>
      </c>
      <c r="F6" s="51"/>
      <c r="K6" s="4"/>
      <c r="M6" s="5"/>
      <c r="T6" s="4"/>
      <c r="V6" s="5"/>
      <c r="AA6" s="3"/>
      <c r="AB6" s="3"/>
      <c r="AC6" s="3"/>
      <c r="AJ6" s="3"/>
      <c r="AQ6" s="3"/>
      <c r="AX6" s="4"/>
      <c r="AZ6" s="5"/>
      <c r="BY6" t="s">
        <v>75</v>
      </c>
    </row>
    <row r="7" spans="2:77" ht="15" customHeight="1" x14ac:dyDescent="0.25">
      <c r="B7" s="139"/>
      <c r="C7" s="29" t="s">
        <v>154</v>
      </c>
      <c r="D7" s="86"/>
      <c r="E7" s="51">
        <f t="shared" si="0"/>
        <v>2</v>
      </c>
      <c r="F7" s="51"/>
      <c r="K7" s="4"/>
      <c r="M7" s="5"/>
      <c r="T7" s="4"/>
      <c r="V7" s="5"/>
      <c r="AA7" s="3"/>
      <c r="AB7" s="3"/>
      <c r="AC7" s="3"/>
      <c r="AJ7" s="3"/>
      <c r="AQ7" s="3"/>
      <c r="AX7" s="4"/>
      <c r="AZ7" s="5"/>
      <c r="BY7"/>
    </row>
    <row r="8" spans="2:77" ht="15" customHeight="1" x14ac:dyDescent="0.25">
      <c r="B8" s="139"/>
      <c r="C8" s="29" t="s">
        <v>155</v>
      </c>
      <c r="D8" s="86"/>
      <c r="E8" s="51">
        <f t="shared" si="0"/>
        <v>2</v>
      </c>
      <c r="F8" s="51"/>
      <c r="K8" s="4"/>
      <c r="M8" s="5"/>
      <c r="T8" s="4"/>
      <c r="V8" s="5"/>
      <c r="AA8" s="3"/>
      <c r="AB8" s="3"/>
      <c r="AC8" s="3"/>
      <c r="AJ8" s="3"/>
      <c r="AQ8" s="3"/>
      <c r="AX8" s="4"/>
      <c r="AZ8" s="5"/>
      <c r="BY8"/>
    </row>
    <row r="9" spans="2:77" x14ac:dyDescent="0.25">
      <c r="B9" s="139"/>
      <c r="C9" s="29" t="s">
        <v>28</v>
      </c>
      <c r="D9" s="87"/>
      <c r="E9" s="51">
        <f t="shared" si="0"/>
        <v>2</v>
      </c>
      <c r="F9" s="51"/>
      <c r="K9" s="4"/>
      <c r="M9" s="5"/>
      <c r="T9" s="4"/>
      <c r="V9" s="5"/>
      <c r="AA9" s="3"/>
      <c r="AB9" s="3"/>
      <c r="AC9" s="3"/>
      <c r="AJ9" s="3"/>
      <c r="AQ9" s="3"/>
      <c r="AX9" s="4"/>
      <c r="AZ9" s="5"/>
      <c r="BY9" t="s">
        <v>76</v>
      </c>
    </row>
    <row r="10" spans="2:77" ht="15.75" thickBot="1" x14ac:dyDescent="0.3">
      <c r="B10" s="140"/>
      <c r="C10" s="19" t="s">
        <v>130</v>
      </c>
      <c r="D10" s="88"/>
      <c r="E10" s="51">
        <f t="shared" si="0"/>
        <v>2</v>
      </c>
      <c r="F10" s="51"/>
      <c r="K10" s="4"/>
      <c r="M10" s="5"/>
      <c r="T10" s="4"/>
      <c r="V10" s="5"/>
      <c r="AA10" s="3"/>
      <c r="AB10" s="3"/>
      <c r="AC10" s="3"/>
      <c r="AJ10" s="3"/>
      <c r="AQ10" s="3"/>
      <c r="AX10" s="4"/>
      <c r="AZ10" s="5"/>
      <c r="BY10" t="s">
        <v>141</v>
      </c>
    </row>
    <row r="11" spans="2:77" ht="15" customHeight="1" x14ac:dyDescent="0.25">
      <c r="B11" s="132" t="s">
        <v>126</v>
      </c>
      <c r="C11" s="8" t="s">
        <v>5</v>
      </c>
      <c r="D11" s="31"/>
      <c r="E11" s="51">
        <f t="shared" si="0"/>
        <v>2</v>
      </c>
      <c r="F11" s="51"/>
      <c r="K11" s="4"/>
      <c r="M11" s="5"/>
      <c r="T11" s="4"/>
      <c r="V11" s="5"/>
      <c r="AA11" s="3"/>
      <c r="AB11" s="3"/>
      <c r="AC11" s="3"/>
      <c r="AJ11" s="3"/>
      <c r="AQ11" s="3"/>
      <c r="AX11" s="4"/>
      <c r="AZ11" s="5"/>
      <c r="BY11" t="s">
        <v>77</v>
      </c>
    </row>
    <row r="12" spans="2:77" x14ac:dyDescent="0.25">
      <c r="B12" s="141"/>
      <c r="C12" s="8" t="s">
        <v>6</v>
      </c>
      <c r="D12" s="32"/>
      <c r="E12" s="51">
        <f t="shared" si="0"/>
        <v>2</v>
      </c>
      <c r="F12" s="51"/>
      <c r="K12" s="4"/>
      <c r="M12" s="5"/>
      <c r="T12" s="4"/>
      <c r="V12" s="5"/>
      <c r="AA12" s="3"/>
      <c r="AB12" s="3"/>
      <c r="AC12" s="3"/>
      <c r="AJ12" s="3"/>
      <c r="AQ12" s="3"/>
      <c r="AX12" s="4"/>
      <c r="AZ12" s="5"/>
      <c r="BY12" t="s">
        <v>78</v>
      </c>
    </row>
    <row r="13" spans="2:77" x14ac:dyDescent="0.25">
      <c r="B13" s="141"/>
      <c r="C13" s="8" t="s">
        <v>27</v>
      </c>
      <c r="D13" s="33"/>
      <c r="E13" s="51">
        <f t="shared" si="0"/>
        <v>2</v>
      </c>
      <c r="F13" s="51"/>
      <c r="K13" s="4"/>
      <c r="M13" s="5"/>
      <c r="T13" s="4"/>
      <c r="V13" s="5"/>
      <c r="AA13" s="91"/>
      <c r="AB13" s="3"/>
      <c r="AC13" s="3"/>
      <c r="AJ13" s="3"/>
      <c r="AQ13" s="3"/>
      <c r="AX13" s="4"/>
      <c r="AZ13" s="5"/>
      <c r="BY13" t="s">
        <v>79</v>
      </c>
    </row>
    <row r="14" spans="2:77" x14ac:dyDescent="0.25">
      <c r="B14" s="141"/>
      <c r="C14" s="8" t="s">
        <v>129</v>
      </c>
      <c r="D14" s="33"/>
      <c r="E14" s="51">
        <f t="shared" si="0"/>
        <v>2</v>
      </c>
      <c r="F14" s="51"/>
      <c r="K14" s="4"/>
      <c r="M14" s="5"/>
      <c r="T14" s="4"/>
      <c r="V14" s="5"/>
      <c r="AA14" s="3"/>
      <c r="AB14" s="3"/>
      <c r="AC14" s="3"/>
      <c r="AJ14" s="3"/>
      <c r="AQ14" s="3"/>
      <c r="AX14" s="4"/>
      <c r="AZ14" s="5"/>
      <c r="BY14" t="s">
        <v>142</v>
      </c>
    </row>
    <row r="15" spans="2:77" ht="15.75" thickBot="1" x14ac:dyDescent="0.3">
      <c r="B15" s="133"/>
      <c r="C15" s="9" t="s">
        <v>125</v>
      </c>
      <c r="D15" s="34"/>
      <c r="E15" s="51">
        <f t="shared" si="0"/>
        <v>2</v>
      </c>
      <c r="F15" s="51"/>
      <c r="K15" s="4"/>
      <c r="M15" s="5"/>
      <c r="T15" s="4"/>
      <c r="V15" s="5"/>
      <c r="AA15" s="3"/>
      <c r="AB15" s="3"/>
      <c r="AC15" s="3"/>
      <c r="AJ15" s="3"/>
      <c r="AQ15" s="3"/>
      <c r="AX15" s="4"/>
      <c r="AZ15" s="5"/>
      <c r="BY15" t="s">
        <v>80</v>
      </c>
    </row>
    <row r="16" spans="2:77" ht="23.25" customHeight="1" thickBot="1" x14ac:dyDescent="0.3">
      <c r="B16" s="70" t="s">
        <v>128</v>
      </c>
      <c r="C16" s="47" t="s">
        <v>124</v>
      </c>
      <c r="D16" s="48"/>
      <c r="E16" s="51">
        <f t="shared" si="0"/>
        <v>2</v>
      </c>
      <c r="F16" s="51"/>
      <c r="K16" s="4"/>
      <c r="M16" s="5"/>
      <c r="T16" s="4"/>
      <c r="V16" s="5"/>
      <c r="AA16" s="3"/>
      <c r="AB16" s="3"/>
      <c r="AC16" s="3"/>
      <c r="AJ16" s="3"/>
      <c r="AQ16" s="3"/>
      <c r="AX16" s="4"/>
      <c r="AZ16" s="5"/>
      <c r="BY16" t="s">
        <v>143</v>
      </c>
    </row>
    <row r="17" spans="2:77" x14ac:dyDescent="0.25">
      <c r="B17" s="142" t="s">
        <v>127</v>
      </c>
      <c r="C17" s="20" t="s">
        <v>121</v>
      </c>
      <c r="D17" s="49"/>
      <c r="E17" s="51">
        <f t="shared" si="0"/>
        <v>2</v>
      </c>
      <c r="F17" s="51"/>
      <c r="K17" s="4"/>
      <c r="M17" s="5"/>
      <c r="T17" s="4"/>
      <c r="V17" s="5"/>
      <c r="AA17" s="3"/>
      <c r="AB17" s="3"/>
      <c r="AC17" s="3"/>
      <c r="AJ17" s="3"/>
      <c r="AQ17" s="3"/>
      <c r="AX17" s="4"/>
      <c r="AZ17" s="5"/>
      <c r="BY17" t="s">
        <v>144</v>
      </c>
    </row>
    <row r="18" spans="2:77" ht="16.5" thickBot="1" x14ac:dyDescent="0.3">
      <c r="B18" s="143"/>
      <c r="C18" s="8" t="s">
        <v>120</v>
      </c>
      <c r="D18" s="89"/>
      <c r="E18" s="51">
        <f t="shared" si="0"/>
        <v>2</v>
      </c>
      <c r="F18" s="51"/>
      <c r="K18" s="4"/>
      <c r="M18" s="5"/>
      <c r="P18" s="145"/>
      <c r="Q18" s="145"/>
      <c r="R18" s="145"/>
      <c r="S18" s="145"/>
      <c r="T18" s="145"/>
      <c r="U18" s="145"/>
      <c r="V18" s="5"/>
      <c r="AA18" s="3"/>
      <c r="AB18" s="3"/>
      <c r="AC18" s="3"/>
      <c r="AH18" s="71"/>
      <c r="AJ18" s="3"/>
      <c r="AO18" s="71"/>
      <c r="AQ18" s="3"/>
      <c r="AW18" s="72"/>
      <c r="AX18" s="4"/>
      <c r="AZ18" s="5"/>
      <c r="BY18" t="s">
        <v>145</v>
      </c>
    </row>
    <row r="19" spans="2:77" ht="30.75" customHeight="1" x14ac:dyDescent="0.25">
      <c r="B19" s="143"/>
      <c r="C19" s="8" t="s">
        <v>119</v>
      </c>
      <c r="D19" s="53"/>
      <c r="E19" s="51">
        <f t="shared" si="0"/>
        <v>2</v>
      </c>
      <c r="F19" s="51"/>
      <c r="K19" s="4"/>
      <c r="M19" s="5"/>
      <c r="T19" s="4"/>
      <c r="V19" s="5"/>
      <c r="Y19" s="94" t="s">
        <v>157</v>
      </c>
      <c r="AA19" s="3"/>
      <c r="AB19" s="3"/>
      <c r="AC19" s="3"/>
      <c r="AJ19" s="3"/>
      <c r="AQ19" s="3"/>
      <c r="AX19" s="4"/>
      <c r="AZ19" s="5"/>
      <c r="BY19" t="s">
        <v>146</v>
      </c>
    </row>
    <row r="20" spans="2:77" x14ac:dyDescent="0.25">
      <c r="B20" s="143"/>
      <c r="C20" s="8" t="s">
        <v>122</v>
      </c>
      <c r="D20" s="89"/>
      <c r="E20" s="51">
        <f t="shared" si="0"/>
        <v>2</v>
      </c>
      <c r="F20" s="51"/>
      <c r="K20" s="4"/>
      <c r="M20" s="5"/>
      <c r="T20" s="4"/>
      <c r="V20" s="5"/>
      <c r="Y20" s="95">
        <v>1.03</v>
      </c>
      <c r="AA20" s="3"/>
      <c r="AB20" s="3"/>
      <c r="AC20" s="3"/>
      <c r="AJ20" s="3"/>
      <c r="AQ20" s="3"/>
      <c r="AX20" s="4"/>
      <c r="AZ20" s="5"/>
      <c r="BY20"/>
    </row>
    <row r="21" spans="2:77" ht="15.75" thickBot="1" x14ac:dyDescent="0.3">
      <c r="B21" s="144"/>
      <c r="C21" s="9" t="s">
        <v>123</v>
      </c>
      <c r="D21" s="90"/>
      <c r="E21" s="51">
        <f t="shared" si="0"/>
        <v>2</v>
      </c>
      <c r="F21" s="51"/>
      <c r="K21" s="4"/>
      <c r="M21" s="5"/>
      <c r="T21" s="4"/>
      <c r="V21" s="5"/>
      <c r="Y21" s="96"/>
      <c r="AA21" s="3"/>
      <c r="AB21" s="3"/>
      <c r="AC21" s="3"/>
      <c r="AJ21" s="3"/>
      <c r="AQ21" s="3"/>
      <c r="AX21" s="4"/>
      <c r="AZ21" s="5"/>
      <c r="BY21"/>
    </row>
    <row r="22" spans="2:77" ht="25.5" customHeight="1" thickBot="1" x14ac:dyDescent="0.3">
      <c r="D22" s="1"/>
      <c r="G22" s="136" t="s">
        <v>112</v>
      </c>
      <c r="H22" s="137"/>
      <c r="I22" s="137"/>
      <c r="J22" s="137"/>
      <c r="K22" s="137"/>
      <c r="L22" s="137"/>
      <c r="M22" s="137"/>
      <c r="N22" s="137"/>
      <c r="O22" s="137"/>
      <c r="P22" s="134" t="s">
        <v>113</v>
      </c>
      <c r="Q22" s="135"/>
      <c r="R22" s="135"/>
      <c r="S22" s="135"/>
      <c r="T22" s="135"/>
      <c r="U22" s="135"/>
      <c r="V22" s="135"/>
      <c r="W22" s="135"/>
      <c r="X22" s="135"/>
      <c r="Y22" s="134" t="s">
        <v>116</v>
      </c>
      <c r="Z22" s="135"/>
      <c r="AA22" s="135"/>
      <c r="AB22" s="135"/>
      <c r="AC22" s="135"/>
      <c r="AD22" s="135"/>
      <c r="AE22" s="135"/>
      <c r="AF22" s="136" t="s">
        <v>114</v>
      </c>
      <c r="AG22" s="149"/>
      <c r="AH22" s="137"/>
      <c r="AI22" s="137"/>
      <c r="AJ22" s="137"/>
      <c r="AK22" s="137"/>
      <c r="AL22" s="146"/>
      <c r="AM22" s="136" t="s">
        <v>115</v>
      </c>
      <c r="AN22" s="137"/>
      <c r="AO22" s="137"/>
      <c r="AP22" s="137"/>
      <c r="AQ22" s="137"/>
      <c r="AR22" s="137"/>
      <c r="AS22" s="146"/>
      <c r="AT22" s="136" t="s">
        <v>117</v>
      </c>
      <c r="AU22" s="137"/>
      <c r="AV22" s="137"/>
      <c r="AW22" s="137"/>
      <c r="AX22" s="137"/>
      <c r="AY22" s="137"/>
      <c r="AZ22" s="137"/>
      <c r="BA22" s="137"/>
      <c r="BB22" s="146"/>
      <c r="BK22" s="1" t="s">
        <v>132</v>
      </c>
      <c r="BY22" t="s">
        <v>80</v>
      </c>
    </row>
    <row r="23" spans="2:77" ht="33" customHeight="1" x14ac:dyDescent="0.25">
      <c r="B23" s="123" t="s">
        <v>7</v>
      </c>
      <c r="C23" s="125" t="s">
        <v>118</v>
      </c>
      <c r="D23" s="127" t="s">
        <v>111</v>
      </c>
      <c r="E23" s="129" t="s">
        <v>110</v>
      </c>
      <c r="F23" s="129" t="s">
        <v>147</v>
      </c>
      <c r="G23" s="115" t="s">
        <v>8</v>
      </c>
      <c r="H23" s="115" t="s">
        <v>67</v>
      </c>
      <c r="I23" s="101" t="s">
        <v>135</v>
      </c>
      <c r="J23" s="101" t="s">
        <v>9</v>
      </c>
      <c r="K23" s="103" t="s">
        <v>10</v>
      </c>
      <c r="L23" s="105" t="s">
        <v>11</v>
      </c>
      <c r="M23" s="111" t="s">
        <v>12</v>
      </c>
      <c r="N23" s="101" t="s">
        <v>13</v>
      </c>
      <c r="O23" s="111" t="s">
        <v>148</v>
      </c>
      <c r="P23" s="97" t="s">
        <v>152</v>
      </c>
      <c r="Q23" s="97" t="s">
        <v>151</v>
      </c>
      <c r="R23" s="107" t="s">
        <v>138</v>
      </c>
      <c r="S23" s="150" t="s">
        <v>9</v>
      </c>
      <c r="T23" s="152" t="s">
        <v>10</v>
      </c>
      <c r="U23" s="99" t="s">
        <v>11</v>
      </c>
      <c r="V23" s="154" t="s">
        <v>12</v>
      </c>
      <c r="W23" s="109" t="s">
        <v>13</v>
      </c>
      <c r="X23" s="154" t="s">
        <v>149</v>
      </c>
      <c r="Y23" s="97" t="s">
        <v>158</v>
      </c>
      <c r="Z23" s="97" t="s">
        <v>156</v>
      </c>
      <c r="AA23" s="109" t="s">
        <v>134</v>
      </c>
      <c r="AB23" s="109" t="s">
        <v>133</v>
      </c>
      <c r="AC23" s="156" t="s">
        <v>15</v>
      </c>
      <c r="AD23" s="99" t="s">
        <v>11</v>
      </c>
      <c r="AE23" s="154" t="s">
        <v>150</v>
      </c>
      <c r="AF23" s="115" t="s">
        <v>8</v>
      </c>
      <c r="AG23" s="117" t="s">
        <v>139</v>
      </c>
      <c r="AH23" s="121" t="s">
        <v>67</v>
      </c>
      <c r="AI23" s="101" t="s">
        <v>133</v>
      </c>
      <c r="AJ23" s="119" t="s">
        <v>15</v>
      </c>
      <c r="AK23" s="105" t="s">
        <v>16</v>
      </c>
      <c r="AL23" s="147" t="s">
        <v>14</v>
      </c>
      <c r="AM23" s="115" t="s">
        <v>8</v>
      </c>
      <c r="AN23" s="101" t="s">
        <v>140</v>
      </c>
      <c r="AO23" s="101" t="s">
        <v>67</v>
      </c>
      <c r="AP23" s="101" t="s">
        <v>135</v>
      </c>
      <c r="AQ23" s="119" t="s">
        <v>15</v>
      </c>
      <c r="AR23" s="105" t="s">
        <v>16</v>
      </c>
      <c r="AS23" s="147" t="s">
        <v>14</v>
      </c>
      <c r="AT23" s="115" t="s">
        <v>137</v>
      </c>
      <c r="AU23" s="101" t="s">
        <v>67</v>
      </c>
      <c r="AV23" s="101" t="s">
        <v>135</v>
      </c>
      <c r="AW23" s="101" t="s">
        <v>9</v>
      </c>
      <c r="AX23" s="103" t="s">
        <v>136</v>
      </c>
      <c r="AY23" s="105" t="s">
        <v>11</v>
      </c>
      <c r="AZ23" s="111" t="s">
        <v>12</v>
      </c>
      <c r="BA23" s="101" t="s">
        <v>13</v>
      </c>
      <c r="BB23" s="158" t="s">
        <v>14</v>
      </c>
      <c r="BC23" s="113" t="s">
        <v>17</v>
      </c>
      <c r="BD23" s="113"/>
      <c r="BE23" s="113"/>
      <c r="BF23" s="114"/>
      <c r="BY23" t="s">
        <v>81</v>
      </c>
    </row>
    <row r="24" spans="2:77" ht="15.75" thickBot="1" x14ac:dyDescent="0.3">
      <c r="B24" s="124"/>
      <c r="C24" s="126"/>
      <c r="D24" s="128"/>
      <c r="E24" s="128"/>
      <c r="F24" s="128"/>
      <c r="G24" s="116"/>
      <c r="H24" s="116"/>
      <c r="I24" s="102"/>
      <c r="J24" s="102"/>
      <c r="K24" s="104"/>
      <c r="L24" s="106"/>
      <c r="M24" s="112"/>
      <c r="N24" s="102"/>
      <c r="O24" s="112"/>
      <c r="P24" s="98"/>
      <c r="Q24" s="98"/>
      <c r="R24" s="108"/>
      <c r="S24" s="151"/>
      <c r="T24" s="153"/>
      <c r="U24" s="100"/>
      <c r="V24" s="155"/>
      <c r="W24" s="110"/>
      <c r="X24" s="155"/>
      <c r="Y24" s="98"/>
      <c r="Z24" s="98"/>
      <c r="AA24" s="110"/>
      <c r="AB24" s="110"/>
      <c r="AC24" s="157"/>
      <c r="AD24" s="100"/>
      <c r="AE24" s="155"/>
      <c r="AF24" s="116"/>
      <c r="AG24" s="118"/>
      <c r="AH24" s="122"/>
      <c r="AI24" s="102"/>
      <c r="AJ24" s="120"/>
      <c r="AK24" s="106"/>
      <c r="AL24" s="148"/>
      <c r="AM24" s="116"/>
      <c r="AN24" s="102"/>
      <c r="AO24" s="102"/>
      <c r="AP24" s="102"/>
      <c r="AQ24" s="120"/>
      <c r="AR24" s="106"/>
      <c r="AS24" s="148"/>
      <c r="AT24" s="116"/>
      <c r="AU24" s="102"/>
      <c r="AV24" s="102"/>
      <c r="AW24" s="102"/>
      <c r="AX24" s="104"/>
      <c r="AY24" s="106"/>
      <c r="AZ24" s="112"/>
      <c r="BA24" s="102"/>
      <c r="BB24" s="159"/>
      <c r="BC24" s="40" t="s">
        <v>18</v>
      </c>
      <c r="BD24" s="10" t="s">
        <v>19</v>
      </c>
      <c r="BE24" s="10" t="s">
        <v>20</v>
      </c>
      <c r="BF24" s="11" t="s">
        <v>21</v>
      </c>
      <c r="BY24" t="s">
        <v>82</v>
      </c>
    </row>
    <row r="25" spans="2:77" ht="23.25" x14ac:dyDescent="0.25">
      <c r="B25" s="50">
        <v>1</v>
      </c>
      <c r="C25" s="17"/>
      <c r="D25" s="84"/>
      <c r="E25" s="73"/>
      <c r="F25" s="75"/>
      <c r="G25" s="54"/>
      <c r="H25" s="78"/>
      <c r="I25" s="37" t="str">
        <f>IFERROR(1-(J25/H25),"")</f>
        <v/>
      </c>
      <c r="J25" s="45"/>
      <c r="K25" s="45" t="str">
        <f>IF(J25/(1+0.19)=0,"",(J25/(1+0.19)))</f>
        <v/>
      </c>
      <c r="L25" s="42" t="str">
        <f t="shared" ref="L25:L56" si="1">IFERROR(1-(G25/K25),"")</f>
        <v/>
      </c>
      <c r="M25" s="46"/>
      <c r="N25" s="42" t="str">
        <f t="shared" ref="N25:N56" si="2">IFERROR((((K25+M25)-(G25-(G25*$D$16)))/(K25+M25)),"")</f>
        <v/>
      </c>
      <c r="O25" s="77">
        <f>ROUNDDOWN((F25*0.8),0)</f>
        <v>0</v>
      </c>
      <c r="P25" s="79">
        <f>G25+0</f>
        <v>0</v>
      </c>
      <c r="Q25" s="80">
        <f>H25</f>
        <v>0</v>
      </c>
      <c r="R25" s="37" t="str">
        <f>IFERROR(1-(S25/Q25),"")</f>
        <v/>
      </c>
      <c r="S25" s="45"/>
      <c r="T25" s="45" t="str">
        <f>IF(S25/(1+0.2)=0,"",(S25/(1+0.2)))</f>
        <v/>
      </c>
      <c r="U25" s="42" t="str">
        <f t="shared" ref="U25:U56" si="3">IFERROR(1-(P25/T25),"")</f>
        <v/>
      </c>
      <c r="V25" s="45"/>
      <c r="W25" s="42" t="str">
        <f>IFERROR((((T25+V25)-(P25-(P25*$D$16)))/(T25+V25)),"")</f>
        <v/>
      </c>
      <c r="X25" s="77">
        <f t="shared" ref="X25:X56" si="4">ROUNDDOWN((F25*0.1),0)</f>
        <v>0</v>
      </c>
      <c r="Y25" s="92">
        <f>(G25*(Y20+0.05))+0</f>
        <v>0</v>
      </c>
      <c r="Z25" s="93">
        <f>ROUNDDOWN((H25*(Y20-0.02)),0)</f>
        <v>0</v>
      </c>
      <c r="AA25" s="41">
        <f>Y25</f>
        <v>0</v>
      </c>
      <c r="AB25" s="37" t="str">
        <f>IFERROR(1-(AC25/Z25),"")</f>
        <v/>
      </c>
      <c r="AC25" s="41"/>
      <c r="AD25" s="12" t="str">
        <f>IFERROR(IF(BL22="Yes",(1-(AA25/AC25)),((AC25-(((AC25-Y25)*0)+AA25))/AC25)),"")</f>
        <v/>
      </c>
      <c r="AE25" s="77">
        <f t="shared" ref="AE25:AE56" si="5">ROUNDDOWN((F25*0.1),0)</f>
        <v>0</v>
      </c>
      <c r="AF25" s="60"/>
      <c r="AG25" s="55">
        <f>AF25*1.190001</f>
        <v>0</v>
      </c>
      <c r="AH25" s="61"/>
      <c r="AI25" s="25" t="str">
        <f>IFERROR(1-(AJ25/AH25),"")</f>
        <v/>
      </c>
      <c r="AJ25" s="62"/>
      <c r="AK25" s="12" t="str">
        <f>IFERROR(IF(BL22="YES",(1-(AG25/AJ25)),((AJ25-(((AJ25-AG25)*0.160005)+AG25))/AJ25)),"")</f>
        <v/>
      </c>
      <c r="AL25" s="59"/>
      <c r="AM25" s="58"/>
      <c r="AN25" s="62">
        <f>AM25</f>
        <v>0</v>
      </c>
      <c r="AO25" s="62"/>
      <c r="AP25" s="25" t="str">
        <f>IFERROR(1-(AQ25/AO25),"")</f>
        <v/>
      </c>
      <c r="AQ25" s="62"/>
      <c r="AR25" s="12" t="str">
        <f>IFERROR(IF(BL22="YES",(1-(AN25/AQ25)),((AQ25-(((AQ25-AN25)*0)+AN25))/AQ25)),"")</f>
        <v/>
      </c>
      <c r="AS25" s="59"/>
      <c r="AT25" s="69"/>
      <c r="AU25" s="41"/>
      <c r="AV25" s="37" t="str">
        <f>IFERROR(1-(AW25/AU25),"")</f>
        <v/>
      </c>
      <c r="AW25" s="41"/>
      <c r="AX25" s="41" t="str">
        <f>IF(AW25/(1+0.08)=0,"",(AW25/(1+0.08)))</f>
        <v/>
      </c>
      <c r="AY25" s="42" t="str">
        <f>IFERROR(1-(AT25/AX25),"")</f>
        <v/>
      </c>
      <c r="AZ25" s="43"/>
      <c r="BA25" s="42" t="str">
        <f>IFERROR((((AX25+AZ25)-(AT25-(AT25*#REF!)))/(AX25+AZ25)),"")</f>
        <v/>
      </c>
      <c r="BB25" s="44"/>
      <c r="BC25" s="63"/>
      <c r="BD25" s="64"/>
      <c r="BE25" s="65"/>
      <c r="BF25" s="59"/>
      <c r="BY25" t="s">
        <v>83</v>
      </c>
    </row>
    <row r="26" spans="2:77" ht="23.25" x14ac:dyDescent="0.25">
      <c r="B26" s="23">
        <v>2</v>
      </c>
      <c r="C26" s="13"/>
      <c r="D26" s="82"/>
      <c r="E26" s="74"/>
      <c r="F26" s="76"/>
      <c r="G26" s="56"/>
      <c r="H26" s="78"/>
      <c r="I26" s="37" t="str">
        <f t="shared" ref="I26:I89" si="6">IFERROR(1-(J26/H26),"")</f>
        <v/>
      </c>
      <c r="J26" s="24"/>
      <c r="K26" s="45" t="str">
        <f t="shared" ref="K26:K78" si="7">IF(J26/(1+0.19)=0,"",(J26/(1+0.19)))</f>
        <v/>
      </c>
      <c r="L26" s="42" t="str">
        <f t="shared" si="1"/>
        <v/>
      </c>
      <c r="M26" s="27"/>
      <c r="N26" s="42" t="str">
        <f t="shared" si="2"/>
        <v/>
      </c>
      <c r="O26" s="77">
        <f t="shared" ref="O26:O89" si="8">ROUNDDOWN((F26*0.9),0)</f>
        <v>0</v>
      </c>
      <c r="P26" s="81">
        <f>G26+0</f>
        <v>0</v>
      </c>
      <c r="Q26" s="80">
        <f t="shared" ref="Q26:Q89" si="9">H26</f>
        <v>0</v>
      </c>
      <c r="R26" s="37" t="str">
        <f t="shared" ref="R26:R89" si="10">IFERROR(1-(S26/Q26),"")</f>
        <v/>
      </c>
      <c r="S26" s="24"/>
      <c r="T26" s="45" t="str">
        <f t="shared" ref="T26:T89" si="11">IF(S26/(1+0.2)=0,"",(S26/(1+0.2)))</f>
        <v/>
      </c>
      <c r="U26" s="42" t="str">
        <f t="shared" si="3"/>
        <v/>
      </c>
      <c r="V26" s="24"/>
      <c r="W26" s="42" t="str">
        <f t="shared" ref="W26:W56" si="12">IFERROR((((T26+V26)-(P26-(P26*$D$16)))/(T26+V26)),"")</f>
        <v/>
      </c>
      <c r="X26" s="77">
        <f t="shared" si="4"/>
        <v>0</v>
      </c>
      <c r="Y26" s="92">
        <f>(G26*(Y20+0.05))+0</f>
        <v>0</v>
      </c>
      <c r="Z26" s="93">
        <f>ROUNDDOWN((H26*(Y20-0.02)),0)</f>
        <v>0</v>
      </c>
      <c r="AA26" s="41">
        <f t="shared" ref="AA26:AA89" si="13">Y26</f>
        <v>0</v>
      </c>
      <c r="AB26" s="37" t="str">
        <f t="shared" ref="AB26:AB89" si="14">IFERROR(1-(AC26/Z26),"")</f>
        <v/>
      </c>
      <c r="AC26" s="41"/>
      <c r="AD26" s="12" t="str">
        <f>IFERROR(IF(BL23="Yes",(1-(AA26/AC26)),((AC26-(((AC26-Y26)*0)+AA26))/AC26)),"")</f>
        <v/>
      </c>
      <c r="AE26" s="77">
        <f t="shared" si="5"/>
        <v>0</v>
      </c>
      <c r="AF26" s="56"/>
      <c r="AG26" s="57">
        <f>AF26*1.190001</f>
        <v>0</v>
      </c>
      <c r="AH26" s="57"/>
      <c r="AI26" s="25" t="str">
        <f t="shared" ref="AI26:AI89" si="15">IFERROR(1-(AJ26/AH26),"")</f>
        <v/>
      </c>
      <c r="AJ26" s="57"/>
      <c r="AK26" s="12" t="str">
        <f t="shared" ref="AK26:AK89" si="16">IFERROR(IF(BL23="YES",(1-(AG26/AJ26)),((AJ26-(((AJ26-AG26)*0.160005)+AG26))/AJ26)),"")</f>
        <v/>
      </c>
      <c r="AL26" s="39"/>
      <c r="AM26" s="56"/>
      <c r="AN26" s="57">
        <f>AM26</f>
        <v>0</v>
      </c>
      <c r="AO26" s="57"/>
      <c r="AP26" s="25" t="str">
        <f t="shared" ref="AP26:AP89" si="17">IFERROR(1-(AQ26/AO26),"")</f>
        <v/>
      </c>
      <c r="AQ26" s="57"/>
      <c r="AR26" s="12" t="str">
        <f t="shared" ref="AR26:AR89" si="18">IFERROR(IF(BL23="YES",(1-(AN26/AQ26)),((AQ26-(((AQ26-AN26)*0)+AN26))/AQ26)),"")</f>
        <v/>
      </c>
      <c r="AS26" s="39"/>
      <c r="AT26" s="68"/>
      <c r="AU26" s="35"/>
      <c r="AV26" s="37" t="str">
        <f t="shared" ref="AV26:AV89" si="19">IFERROR(1-(AW26/AU26),"")</f>
        <v/>
      </c>
      <c r="AW26" s="35"/>
      <c r="AX26" s="41" t="str">
        <f t="shared" ref="AX26:AX78" si="20">IF(AW26/(1+0.08)=0,"",(AW26/(1+0.08)))</f>
        <v/>
      </c>
      <c r="AY26" s="42" t="str">
        <f t="shared" ref="AY26:AY78" si="21">IFERROR(1-(AT26/AX26),"")</f>
        <v/>
      </c>
      <c r="AZ26" s="36"/>
      <c r="BA26" s="42" t="str">
        <f>IFERROR((((AX26+AZ26)-(AT26-(AT26*#REF!)))/(AX26+AZ26)),"")</f>
        <v/>
      </c>
      <c r="BB26" s="38"/>
      <c r="BC26" s="66"/>
      <c r="BD26" s="67"/>
      <c r="BE26" s="28"/>
      <c r="BF26" s="39"/>
      <c r="BY26" t="s">
        <v>84</v>
      </c>
    </row>
    <row r="27" spans="2:77" ht="23.25" x14ac:dyDescent="0.25">
      <c r="B27" s="23">
        <v>3</v>
      </c>
      <c r="C27" s="13"/>
      <c r="D27" s="82"/>
      <c r="E27" s="74"/>
      <c r="F27" s="76"/>
      <c r="G27" s="56"/>
      <c r="H27" s="78"/>
      <c r="I27" s="37" t="str">
        <f t="shared" si="6"/>
        <v/>
      </c>
      <c r="J27" s="24"/>
      <c r="K27" s="45" t="str">
        <f t="shared" si="7"/>
        <v/>
      </c>
      <c r="L27" s="42" t="str">
        <f t="shared" si="1"/>
        <v/>
      </c>
      <c r="M27" s="27"/>
      <c r="N27" s="42" t="str">
        <f t="shared" si="2"/>
        <v/>
      </c>
      <c r="O27" s="77">
        <f t="shared" si="8"/>
        <v>0</v>
      </c>
      <c r="P27" s="81">
        <f t="shared" ref="P27:P89" si="22">G27+0</f>
        <v>0</v>
      </c>
      <c r="Q27" s="80">
        <f t="shared" si="9"/>
        <v>0</v>
      </c>
      <c r="R27" s="37" t="str">
        <f t="shared" si="10"/>
        <v/>
      </c>
      <c r="S27" s="24"/>
      <c r="T27" s="45" t="str">
        <f t="shared" si="11"/>
        <v/>
      </c>
      <c r="U27" s="42" t="str">
        <f t="shared" si="3"/>
        <v/>
      </c>
      <c r="V27" s="24"/>
      <c r="W27" s="42" t="str">
        <f t="shared" si="12"/>
        <v/>
      </c>
      <c r="X27" s="77">
        <f t="shared" si="4"/>
        <v>0</v>
      </c>
      <c r="Y27" s="92">
        <f>(G27*(Y20+0.05))+0</f>
        <v>0</v>
      </c>
      <c r="Z27" s="93">
        <f>ROUNDDOWN((H27*(Y20-0.02)),0)</f>
        <v>0</v>
      </c>
      <c r="AA27" s="41">
        <f t="shared" si="13"/>
        <v>0</v>
      </c>
      <c r="AB27" s="37" t="str">
        <f t="shared" si="14"/>
        <v/>
      </c>
      <c r="AC27" s="41"/>
      <c r="AD27" s="12" t="str">
        <f t="shared" ref="AD27:AD89" si="23">IFERROR(IF(BL24="Yes",(1-(AA27/AC27)),((AC27-(((AC27-Y27)*0)+AA27))/AC27)),"")</f>
        <v/>
      </c>
      <c r="AE27" s="77">
        <f t="shared" si="5"/>
        <v>0</v>
      </c>
      <c r="AF27" s="56"/>
      <c r="AG27" s="57">
        <f t="shared" ref="AG27:AG89" si="24">AF27*1.190001</f>
        <v>0</v>
      </c>
      <c r="AH27" s="57"/>
      <c r="AI27" s="25" t="str">
        <f t="shared" si="15"/>
        <v/>
      </c>
      <c r="AJ27" s="57"/>
      <c r="AK27" s="12" t="str">
        <f t="shared" si="16"/>
        <v/>
      </c>
      <c r="AL27" s="39"/>
      <c r="AM27" s="56"/>
      <c r="AN27" s="57">
        <f t="shared" ref="AN27:AN89" si="25">AM27</f>
        <v>0</v>
      </c>
      <c r="AO27" s="57"/>
      <c r="AP27" s="25" t="str">
        <f t="shared" si="17"/>
        <v/>
      </c>
      <c r="AQ27" s="57"/>
      <c r="AR27" s="12" t="str">
        <f t="shared" si="18"/>
        <v/>
      </c>
      <c r="AS27" s="39"/>
      <c r="AT27" s="68"/>
      <c r="AU27" s="35"/>
      <c r="AV27" s="37" t="str">
        <f t="shared" si="19"/>
        <v/>
      </c>
      <c r="AW27" s="35"/>
      <c r="AX27" s="41" t="str">
        <f t="shared" si="20"/>
        <v/>
      </c>
      <c r="AY27" s="42" t="str">
        <f t="shared" si="21"/>
        <v/>
      </c>
      <c r="AZ27" s="36"/>
      <c r="BA27" s="42" t="str">
        <f>IFERROR((((AX27+AZ27)-(AT27-(AT27*#REF!)))/(AX27+AZ27)),"")</f>
        <v/>
      </c>
      <c r="BB27" s="38"/>
      <c r="BC27" s="66"/>
      <c r="BD27" s="67"/>
      <c r="BE27" s="28"/>
      <c r="BF27" s="39"/>
      <c r="BY27" t="s">
        <v>85</v>
      </c>
    </row>
    <row r="28" spans="2:77" ht="23.25" x14ac:dyDescent="0.25">
      <c r="B28" s="23">
        <v>4</v>
      </c>
      <c r="C28" s="13"/>
      <c r="D28" s="82"/>
      <c r="E28" s="74"/>
      <c r="F28" s="76"/>
      <c r="G28" s="56"/>
      <c r="H28" s="78"/>
      <c r="I28" s="37" t="str">
        <f t="shared" si="6"/>
        <v/>
      </c>
      <c r="J28" s="24"/>
      <c r="K28" s="45" t="str">
        <f t="shared" si="7"/>
        <v/>
      </c>
      <c r="L28" s="42" t="str">
        <f t="shared" si="1"/>
        <v/>
      </c>
      <c r="M28" s="27"/>
      <c r="N28" s="42" t="str">
        <f t="shared" si="2"/>
        <v/>
      </c>
      <c r="O28" s="77">
        <f t="shared" si="8"/>
        <v>0</v>
      </c>
      <c r="P28" s="81">
        <f t="shared" si="22"/>
        <v>0</v>
      </c>
      <c r="Q28" s="80">
        <f t="shared" si="9"/>
        <v>0</v>
      </c>
      <c r="R28" s="37" t="str">
        <f t="shared" si="10"/>
        <v/>
      </c>
      <c r="S28" s="24"/>
      <c r="T28" s="45" t="str">
        <f t="shared" si="11"/>
        <v/>
      </c>
      <c r="U28" s="42" t="str">
        <f t="shared" si="3"/>
        <v/>
      </c>
      <c r="V28" s="24"/>
      <c r="W28" s="42" t="str">
        <f t="shared" si="12"/>
        <v/>
      </c>
      <c r="X28" s="77">
        <f t="shared" si="4"/>
        <v>0</v>
      </c>
      <c r="Y28" s="92">
        <f>(G28*(Y20+0.05))+0</f>
        <v>0</v>
      </c>
      <c r="Z28" s="93">
        <f>ROUNDDOWN((H28*(Y20-0.02)),0)</f>
        <v>0</v>
      </c>
      <c r="AA28" s="41">
        <f t="shared" si="13"/>
        <v>0</v>
      </c>
      <c r="AB28" s="37" t="str">
        <f t="shared" si="14"/>
        <v/>
      </c>
      <c r="AC28" s="41"/>
      <c r="AD28" s="12" t="str">
        <f t="shared" si="23"/>
        <v/>
      </c>
      <c r="AE28" s="77">
        <f t="shared" si="5"/>
        <v>0</v>
      </c>
      <c r="AF28" s="56"/>
      <c r="AG28" s="57">
        <f t="shared" si="24"/>
        <v>0</v>
      </c>
      <c r="AH28" s="57"/>
      <c r="AI28" s="25" t="str">
        <f t="shared" si="15"/>
        <v/>
      </c>
      <c r="AJ28" s="57"/>
      <c r="AK28" s="12" t="str">
        <f t="shared" si="16"/>
        <v/>
      </c>
      <c r="AL28" s="39"/>
      <c r="AM28" s="56"/>
      <c r="AN28" s="57">
        <f t="shared" si="25"/>
        <v>0</v>
      </c>
      <c r="AO28" s="57"/>
      <c r="AP28" s="25" t="str">
        <f t="shared" si="17"/>
        <v/>
      </c>
      <c r="AQ28" s="57"/>
      <c r="AR28" s="12" t="str">
        <f t="shared" si="18"/>
        <v/>
      </c>
      <c r="AS28" s="39"/>
      <c r="AT28" s="68"/>
      <c r="AU28" s="35"/>
      <c r="AV28" s="37" t="str">
        <f t="shared" si="19"/>
        <v/>
      </c>
      <c r="AW28" s="35"/>
      <c r="AX28" s="41" t="str">
        <f t="shared" si="20"/>
        <v/>
      </c>
      <c r="AY28" s="42" t="str">
        <f t="shared" si="21"/>
        <v/>
      </c>
      <c r="AZ28" s="36"/>
      <c r="BA28" s="42" t="str">
        <f>IFERROR((((AX28+AZ28)-(AT28-(AT28*#REF!)))/(AX28+AZ28)),"")</f>
        <v/>
      </c>
      <c r="BB28" s="38"/>
      <c r="BC28" s="66"/>
      <c r="BD28" s="67"/>
      <c r="BE28" s="28"/>
      <c r="BF28" s="39"/>
      <c r="BY28" t="s">
        <v>86</v>
      </c>
    </row>
    <row r="29" spans="2:77" ht="23.25" x14ac:dyDescent="0.25">
      <c r="B29" s="23">
        <v>5</v>
      </c>
      <c r="C29" s="13"/>
      <c r="D29" s="82"/>
      <c r="E29" s="74"/>
      <c r="F29" s="76"/>
      <c r="G29" s="56"/>
      <c r="H29" s="78"/>
      <c r="I29" s="37" t="str">
        <f t="shared" si="6"/>
        <v/>
      </c>
      <c r="J29" s="24"/>
      <c r="K29" s="45" t="str">
        <f t="shared" si="7"/>
        <v/>
      </c>
      <c r="L29" s="42" t="str">
        <f t="shared" si="1"/>
        <v/>
      </c>
      <c r="M29" s="27"/>
      <c r="N29" s="42" t="str">
        <f t="shared" si="2"/>
        <v/>
      </c>
      <c r="O29" s="77">
        <f t="shared" si="8"/>
        <v>0</v>
      </c>
      <c r="P29" s="81">
        <f t="shared" si="22"/>
        <v>0</v>
      </c>
      <c r="Q29" s="80">
        <f t="shared" si="9"/>
        <v>0</v>
      </c>
      <c r="R29" s="37" t="str">
        <f t="shared" si="10"/>
        <v/>
      </c>
      <c r="S29" s="24"/>
      <c r="T29" s="45" t="str">
        <f t="shared" si="11"/>
        <v/>
      </c>
      <c r="U29" s="42" t="str">
        <f t="shared" si="3"/>
        <v/>
      </c>
      <c r="V29" s="24"/>
      <c r="W29" s="42" t="str">
        <f t="shared" si="12"/>
        <v/>
      </c>
      <c r="X29" s="77">
        <f t="shared" si="4"/>
        <v>0</v>
      </c>
      <c r="Y29" s="92">
        <f>(G29*(Y20+0.05))+0</f>
        <v>0</v>
      </c>
      <c r="Z29" s="93">
        <f>ROUNDDOWN((H29*(Y20-0.02)),0)</f>
        <v>0</v>
      </c>
      <c r="AA29" s="41">
        <f t="shared" si="13"/>
        <v>0</v>
      </c>
      <c r="AB29" s="37" t="str">
        <f t="shared" si="14"/>
        <v/>
      </c>
      <c r="AC29" s="41"/>
      <c r="AD29" s="12" t="str">
        <f t="shared" si="23"/>
        <v/>
      </c>
      <c r="AE29" s="77">
        <f t="shared" si="5"/>
        <v>0</v>
      </c>
      <c r="AF29" s="56"/>
      <c r="AG29" s="57">
        <f t="shared" si="24"/>
        <v>0</v>
      </c>
      <c r="AH29" s="57"/>
      <c r="AI29" s="25" t="str">
        <f t="shared" si="15"/>
        <v/>
      </c>
      <c r="AJ29" s="57"/>
      <c r="AK29" s="12" t="str">
        <f t="shared" si="16"/>
        <v/>
      </c>
      <c r="AL29" s="39"/>
      <c r="AM29" s="56"/>
      <c r="AN29" s="57">
        <f t="shared" si="25"/>
        <v>0</v>
      </c>
      <c r="AO29" s="57"/>
      <c r="AP29" s="25" t="str">
        <f t="shared" si="17"/>
        <v/>
      </c>
      <c r="AQ29" s="57"/>
      <c r="AR29" s="12" t="str">
        <f t="shared" si="18"/>
        <v/>
      </c>
      <c r="AS29" s="39"/>
      <c r="AT29" s="68"/>
      <c r="AU29" s="35"/>
      <c r="AV29" s="37" t="str">
        <f t="shared" si="19"/>
        <v/>
      </c>
      <c r="AW29" s="35"/>
      <c r="AX29" s="41" t="str">
        <f t="shared" si="20"/>
        <v/>
      </c>
      <c r="AY29" s="42" t="str">
        <f t="shared" si="21"/>
        <v/>
      </c>
      <c r="AZ29" s="36"/>
      <c r="BA29" s="42" t="str">
        <f>IFERROR((((AX29+AZ29)-(AT29-(AT29*#REF!)))/(AX29+AZ29)),"")</f>
        <v/>
      </c>
      <c r="BB29" s="38"/>
      <c r="BC29" s="66"/>
      <c r="BD29" s="67"/>
      <c r="BE29" s="28"/>
      <c r="BF29" s="39"/>
      <c r="BY29" t="s">
        <v>87</v>
      </c>
    </row>
    <row r="30" spans="2:77" ht="23.25" x14ac:dyDescent="0.25">
      <c r="B30" s="23">
        <v>6</v>
      </c>
      <c r="C30" s="13"/>
      <c r="D30" s="82"/>
      <c r="E30" s="74"/>
      <c r="F30" s="76"/>
      <c r="G30" s="56"/>
      <c r="H30" s="78"/>
      <c r="I30" s="37" t="str">
        <f t="shared" si="6"/>
        <v/>
      </c>
      <c r="J30" s="24"/>
      <c r="K30" s="45" t="str">
        <f t="shared" si="7"/>
        <v/>
      </c>
      <c r="L30" s="42" t="str">
        <f t="shared" si="1"/>
        <v/>
      </c>
      <c r="M30" s="27"/>
      <c r="N30" s="42" t="str">
        <f t="shared" si="2"/>
        <v/>
      </c>
      <c r="O30" s="77">
        <f t="shared" si="8"/>
        <v>0</v>
      </c>
      <c r="P30" s="81">
        <f t="shared" si="22"/>
        <v>0</v>
      </c>
      <c r="Q30" s="80">
        <f t="shared" si="9"/>
        <v>0</v>
      </c>
      <c r="R30" s="37" t="str">
        <f t="shared" si="10"/>
        <v/>
      </c>
      <c r="S30" s="24"/>
      <c r="T30" s="45" t="str">
        <f t="shared" si="11"/>
        <v/>
      </c>
      <c r="U30" s="42" t="str">
        <f t="shared" si="3"/>
        <v/>
      </c>
      <c r="V30" s="24"/>
      <c r="W30" s="42" t="str">
        <f t="shared" si="12"/>
        <v/>
      </c>
      <c r="X30" s="77">
        <f t="shared" si="4"/>
        <v>0</v>
      </c>
      <c r="Y30" s="92">
        <f>(G30*(Y20+0.05))+0</f>
        <v>0</v>
      </c>
      <c r="Z30" s="93">
        <f>ROUNDDOWN((H30*(Y20-0.02)),0)</f>
        <v>0</v>
      </c>
      <c r="AA30" s="41">
        <f t="shared" si="13"/>
        <v>0</v>
      </c>
      <c r="AB30" s="37" t="str">
        <f t="shared" si="14"/>
        <v/>
      </c>
      <c r="AC30" s="41"/>
      <c r="AD30" s="12" t="str">
        <f t="shared" si="23"/>
        <v/>
      </c>
      <c r="AE30" s="77">
        <f t="shared" si="5"/>
        <v>0</v>
      </c>
      <c r="AF30" s="56"/>
      <c r="AG30" s="57">
        <f t="shared" si="24"/>
        <v>0</v>
      </c>
      <c r="AH30" s="57"/>
      <c r="AI30" s="25" t="str">
        <f t="shared" si="15"/>
        <v/>
      </c>
      <c r="AJ30" s="57"/>
      <c r="AK30" s="12" t="str">
        <f t="shared" si="16"/>
        <v/>
      </c>
      <c r="AL30" s="39"/>
      <c r="AM30" s="56"/>
      <c r="AN30" s="57">
        <f t="shared" si="25"/>
        <v>0</v>
      </c>
      <c r="AO30" s="57"/>
      <c r="AP30" s="25" t="str">
        <f t="shared" si="17"/>
        <v/>
      </c>
      <c r="AQ30" s="57"/>
      <c r="AR30" s="12" t="str">
        <f t="shared" si="18"/>
        <v/>
      </c>
      <c r="AS30" s="39"/>
      <c r="AT30" s="68"/>
      <c r="AU30" s="35"/>
      <c r="AV30" s="37" t="str">
        <f t="shared" si="19"/>
        <v/>
      </c>
      <c r="AW30" s="35"/>
      <c r="AX30" s="41" t="str">
        <f t="shared" si="20"/>
        <v/>
      </c>
      <c r="AY30" s="42" t="str">
        <f t="shared" si="21"/>
        <v/>
      </c>
      <c r="AZ30" s="36"/>
      <c r="BA30" s="42" t="str">
        <f>IFERROR((((AX30+AZ30)-(AT30-(AT30*#REF!)))/(AX30+AZ30)),"")</f>
        <v/>
      </c>
      <c r="BB30" s="38"/>
      <c r="BC30" s="66"/>
      <c r="BD30" s="67"/>
      <c r="BE30" s="28"/>
      <c r="BF30" s="39"/>
      <c r="BY30" t="s">
        <v>88</v>
      </c>
    </row>
    <row r="31" spans="2:77" ht="23.25" x14ac:dyDescent="0.25">
      <c r="B31" s="23">
        <v>7</v>
      </c>
      <c r="C31" s="13"/>
      <c r="D31" s="82"/>
      <c r="E31" s="74"/>
      <c r="F31" s="76"/>
      <c r="G31" s="56"/>
      <c r="H31" s="78"/>
      <c r="I31" s="37" t="str">
        <f t="shared" si="6"/>
        <v/>
      </c>
      <c r="J31" s="24"/>
      <c r="K31" s="45" t="str">
        <f t="shared" si="7"/>
        <v/>
      </c>
      <c r="L31" s="42" t="str">
        <f t="shared" si="1"/>
        <v/>
      </c>
      <c r="M31" s="27"/>
      <c r="N31" s="42" t="str">
        <f t="shared" si="2"/>
        <v/>
      </c>
      <c r="O31" s="77">
        <f t="shared" si="8"/>
        <v>0</v>
      </c>
      <c r="P31" s="81">
        <f t="shared" si="22"/>
        <v>0</v>
      </c>
      <c r="Q31" s="80">
        <f t="shared" si="9"/>
        <v>0</v>
      </c>
      <c r="R31" s="37" t="str">
        <f t="shared" si="10"/>
        <v/>
      </c>
      <c r="S31" s="24"/>
      <c r="T31" s="45" t="str">
        <f t="shared" si="11"/>
        <v/>
      </c>
      <c r="U31" s="42" t="str">
        <f t="shared" si="3"/>
        <v/>
      </c>
      <c r="V31" s="24"/>
      <c r="W31" s="42" t="str">
        <f t="shared" si="12"/>
        <v/>
      </c>
      <c r="X31" s="77">
        <f t="shared" si="4"/>
        <v>0</v>
      </c>
      <c r="Y31" s="92">
        <f>(G31*(Y20+0.05))+0</f>
        <v>0</v>
      </c>
      <c r="Z31" s="93">
        <f>ROUNDDOWN((H31*(Y20-0.02)),0)</f>
        <v>0</v>
      </c>
      <c r="AA31" s="41">
        <f t="shared" si="13"/>
        <v>0</v>
      </c>
      <c r="AB31" s="37" t="str">
        <f t="shared" si="14"/>
        <v/>
      </c>
      <c r="AC31" s="41"/>
      <c r="AD31" s="12" t="str">
        <f t="shared" si="23"/>
        <v/>
      </c>
      <c r="AE31" s="77">
        <f t="shared" si="5"/>
        <v>0</v>
      </c>
      <c r="AF31" s="56"/>
      <c r="AG31" s="57">
        <f t="shared" si="24"/>
        <v>0</v>
      </c>
      <c r="AH31" s="57"/>
      <c r="AI31" s="25" t="str">
        <f t="shared" si="15"/>
        <v/>
      </c>
      <c r="AJ31" s="57"/>
      <c r="AK31" s="12" t="str">
        <f t="shared" si="16"/>
        <v/>
      </c>
      <c r="AL31" s="39"/>
      <c r="AM31" s="56"/>
      <c r="AN31" s="57">
        <f t="shared" si="25"/>
        <v>0</v>
      </c>
      <c r="AO31" s="57"/>
      <c r="AP31" s="25" t="str">
        <f t="shared" si="17"/>
        <v/>
      </c>
      <c r="AQ31" s="57"/>
      <c r="AR31" s="12" t="str">
        <f t="shared" si="18"/>
        <v/>
      </c>
      <c r="AS31" s="39"/>
      <c r="AT31" s="68"/>
      <c r="AU31" s="35"/>
      <c r="AV31" s="37" t="str">
        <f t="shared" si="19"/>
        <v/>
      </c>
      <c r="AW31" s="35"/>
      <c r="AX31" s="41" t="str">
        <f t="shared" si="20"/>
        <v/>
      </c>
      <c r="AY31" s="42" t="str">
        <f t="shared" si="21"/>
        <v/>
      </c>
      <c r="AZ31" s="36"/>
      <c r="BA31" s="42" t="str">
        <f>IFERROR((((AX31+AZ31)-(AT31-(AT31*#REF!)))/(AX31+AZ31)),"")</f>
        <v/>
      </c>
      <c r="BB31" s="38"/>
      <c r="BC31" s="66"/>
      <c r="BD31" s="67"/>
      <c r="BE31" s="28"/>
      <c r="BF31" s="39"/>
      <c r="BY31" t="s">
        <v>89</v>
      </c>
    </row>
    <row r="32" spans="2:77" ht="23.25" x14ac:dyDescent="0.25">
      <c r="B32" s="23">
        <v>8</v>
      </c>
      <c r="C32" s="13"/>
      <c r="D32" s="82"/>
      <c r="E32" s="74"/>
      <c r="F32" s="76"/>
      <c r="G32" s="56"/>
      <c r="H32" s="78"/>
      <c r="I32" s="37" t="str">
        <f t="shared" si="6"/>
        <v/>
      </c>
      <c r="J32" s="24"/>
      <c r="K32" s="45" t="str">
        <f t="shared" si="7"/>
        <v/>
      </c>
      <c r="L32" s="42" t="str">
        <f t="shared" si="1"/>
        <v/>
      </c>
      <c r="M32" s="27"/>
      <c r="N32" s="42" t="str">
        <f t="shared" si="2"/>
        <v/>
      </c>
      <c r="O32" s="77">
        <f t="shared" si="8"/>
        <v>0</v>
      </c>
      <c r="P32" s="81">
        <f t="shared" si="22"/>
        <v>0</v>
      </c>
      <c r="Q32" s="80">
        <f t="shared" si="9"/>
        <v>0</v>
      </c>
      <c r="R32" s="37" t="str">
        <f t="shared" si="10"/>
        <v/>
      </c>
      <c r="S32" s="24"/>
      <c r="T32" s="45" t="str">
        <f t="shared" si="11"/>
        <v/>
      </c>
      <c r="U32" s="42" t="str">
        <f t="shared" si="3"/>
        <v/>
      </c>
      <c r="V32" s="24"/>
      <c r="W32" s="42" t="str">
        <f t="shared" si="12"/>
        <v/>
      </c>
      <c r="X32" s="77">
        <f t="shared" si="4"/>
        <v>0</v>
      </c>
      <c r="Y32" s="92">
        <f>(G32*(Y20+0.05))+0</f>
        <v>0</v>
      </c>
      <c r="Z32" s="93">
        <f>ROUNDDOWN((H32*(Y20-0.02)),0)</f>
        <v>0</v>
      </c>
      <c r="AA32" s="41">
        <f t="shared" si="13"/>
        <v>0</v>
      </c>
      <c r="AB32" s="37" t="str">
        <f t="shared" si="14"/>
        <v/>
      </c>
      <c r="AC32" s="41"/>
      <c r="AD32" s="12" t="str">
        <f t="shared" si="23"/>
        <v/>
      </c>
      <c r="AE32" s="77">
        <f t="shared" si="5"/>
        <v>0</v>
      </c>
      <c r="AF32" s="56"/>
      <c r="AG32" s="57">
        <f t="shared" si="24"/>
        <v>0</v>
      </c>
      <c r="AH32" s="57"/>
      <c r="AI32" s="25" t="str">
        <f t="shared" si="15"/>
        <v/>
      </c>
      <c r="AJ32" s="57"/>
      <c r="AK32" s="12" t="str">
        <f t="shared" si="16"/>
        <v/>
      </c>
      <c r="AL32" s="39"/>
      <c r="AM32" s="56"/>
      <c r="AN32" s="57">
        <f t="shared" si="25"/>
        <v>0</v>
      </c>
      <c r="AO32" s="57"/>
      <c r="AP32" s="25" t="str">
        <f t="shared" si="17"/>
        <v/>
      </c>
      <c r="AQ32" s="57"/>
      <c r="AR32" s="12" t="str">
        <f t="shared" si="18"/>
        <v/>
      </c>
      <c r="AS32" s="39"/>
      <c r="AT32" s="68"/>
      <c r="AU32" s="35"/>
      <c r="AV32" s="37" t="str">
        <f t="shared" si="19"/>
        <v/>
      </c>
      <c r="AW32" s="35"/>
      <c r="AX32" s="41" t="str">
        <f t="shared" si="20"/>
        <v/>
      </c>
      <c r="AY32" s="42" t="str">
        <f t="shared" si="21"/>
        <v/>
      </c>
      <c r="AZ32" s="36"/>
      <c r="BA32" s="42" t="str">
        <f>IFERROR((((AX32+AZ32)-(AT32-(AT32*#REF!)))/(AX32+AZ32)),"")</f>
        <v/>
      </c>
      <c r="BB32" s="38"/>
      <c r="BC32" s="66"/>
      <c r="BD32" s="67"/>
      <c r="BE32" s="28"/>
      <c r="BF32" s="39"/>
      <c r="BY32" t="s">
        <v>90</v>
      </c>
    </row>
    <row r="33" spans="2:77" ht="23.25" x14ac:dyDescent="0.25">
      <c r="B33" s="23">
        <v>9</v>
      </c>
      <c r="C33" s="13"/>
      <c r="D33" s="82"/>
      <c r="E33" s="74"/>
      <c r="F33" s="76"/>
      <c r="G33" s="56"/>
      <c r="H33" s="78"/>
      <c r="I33" s="37" t="str">
        <f t="shared" si="6"/>
        <v/>
      </c>
      <c r="J33" s="24"/>
      <c r="K33" s="45" t="str">
        <f t="shared" si="7"/>
        <v/>
      </c>
      <c r="L33" s="42" t="str">
        <f t="shared" si="1"/>
        <v/>
      </c>
      <c r="M33" s="27"/>
      <c r="N33" s="42" t="str">
        <f t="shared" si="2"/>
        <v/>
      </c>
      <c r="O33" s="77">
        <f t="shared" si="8"/>
        <v>0</v>
      </c>
      <c r="P33" s="81">
        <f t="shared" si="22"/>
        <v>0</v>
      </c>
      <c r="Q33" s="80">
        <f t="shared" si="9"/>
        <v>0</v>
      </c>
      <c r="R33" s="37" t="str">
        <f t="shared" si="10"/>
        <v/>
      </c>
      <c r="S33" s="24"/>
      <c r="T33" s="45" t="str">
        <f t="shared" si="11"/>
        <v/>
      </c>
      <c r="U33" s="42" t="str">
        <f t="shared" si="3"/>
        <v/>
      </c>
      <c r="V33" s="24"/>
      <c r="W33" s="42" t="str">
        <f t="shared" si="12"/>
        <v/>
      </c>
      <c r="X33" s="77">
        <f t="shared" si="4"/>
        <v>0</v>
      </c>
      <c r="Y33" s="92">
        <f>(G33*(Y20+0.05))+0</f>
        <v>0</v>
      </c>
      <c r="Z33" s="93">
        <f>ROUNDDOWN((H33*(Y20-0.02)),0)</f>
        <v>0</v>
      </c>
      <c r="AA33" s="41">
        <f t="shared" si="13"/>
        <v>0</v>
      </c>
      <c r="AB33" s="37" t="str">
        <f t="shared" si="14"/>
        <v/>
      </c>
      <c r="AC33" s="41"/>
      <c r="AD33" s="12" t="str">
        <f t="shared" si="23"/>
        <v/>
      </c>
      <c r="AE33" s="77">
        <f t="shared" si="5"/>
        <v>0</v>
      </c>
      <c r="AF33" s="56"/>
      <c r="AG33" s="57">
        <f t="shared" si="24"/>
        <v>0</v>
      </c>
      <c r="AH33" s="57"/>
      <c r="AI33" s="25" t="str">
        <f t="shared" si="15"/>
        <v/>
      </c>
      <c r="AJ33" s="57"/>
      <c r="AK33" s="12" t="str">
        <f t="shared" si="16"/>
        <v/>
      </c>
      <c r="AL33" s="39"/>
      <c r="AM33" s="56"/>
      <c r="AN33" s="57">
        <f t="shared" si="25"/>
        <v>0</v>
      </c>
      <c r="AO33" s="57"/>
      <c r="AP33" s="25" t="str">
        <f t="shared" si="17"/>
        <v/>
      </c>
      <c r="AQ33" s="57"/>
      <c r="AR33" s="12" t="str">
        <f t="shared" si="18"/>
        <v/>
      </c>
      <c r="AS33" s="39"/>
      <c r="AT33" s="68"/>
      <c r="AU33" s="35"/>
      <c r="AV33" s="37" t="str">
        <f t="shared" si="19"/>
        <v/>
      </c>
      <c r="AW33" s="35"/>
      <c r="AX33" s="41" t="str">
        <f t="shared" si="20"/>
        <v/>
      </c>
      <c r="AY33" s="42" t="str">
        <f t="shared" si="21"/>
        <v/>
      </c>
      <c r="AZ33" s="36"/>
      <c r="BA33" s="42" t="str">
        <f>IFERROR((((AX33+AZ33)-(AT33-(AT33*#REF!)))/(AX33+AZ33)),"")</f>
        <v/>
      </c>
      <c r="BB33" s="38"/>
      <c r="BC33" s="66"/>
      <c r="BD33" s="67"/>
      <c r="BE33" s="28"/>
      <c r="BF33" s="39"/>
      <c r="BY33" t="s">
        <v>91</v>
      </c>
    </row>
    <row r="34" spans="2:77" ht="23.25" x14ac:dyDescent="0.25">
      <c r="B34" s="23">
        <v>10</v>
      </c>
      <c r="C34" s="13"/>
      <c r="D34" s="82"/>
      <c r="E34" s="74"/>
      <c r="F34" s="76"/>
      <c r="G34" s="56"/>
      <c r="H34" s="78"/>
      <c r="I34" s="37" t="str">
        <f t="shared" si="6"/>
        <v/>
      </c>
      <c r="J34" s="24"/>
      <c r="K34" s="45" t="str">
        <f t="shared" si="7"/>
        <v/>
      </c>
      <c r="L34" s="42" t="str">
        <f t="shared" si="1"/>
        <v/>
      </c>
      <c r="M34" s="27"/>
      <c r="N34" s="42" t="str">
        <f t="shared" si="2"/>
        <v/>
      </c>
      <c r="O34" s="77">
        <f t="shared" si="8"/>
        <v>0</v>
      </c>
      <c r="P34" s="81">
        <f t="shared" si="22"/>
        <v>0</v>
      </c>
      <c r="Q34" s="80">
        <f t="shared" si="9"/>
        <v>0</v>
      </c>
      <c r="R34" s="37" t="str">
        <f t="shared" si="10"/>
        <v/>
      </c>
      <c r="S34" s="24"/>
      <c r="T34" s="45" t="str">
        <f t="shared" si="11"/>
        <v/>
      </c>
      <c r="U34" s="42" t="str">
        <f t="shared" si="3"/>
        <v/>
      </c>
      <c r="V34" s="24"/>
      <c r="W34" s="42" t="str">
        <f t="shared" si="12"/>
        <v/>
      </c>
      <c r="X34" s="77">
        <f t="shared" si="4"/>
        <v>0</v>
      </c>
      <c r="Y34" s="92">
        <f>(G34*(Y20+0.05))+0</f>
        <v>0</v>
      </c>
      <c r="Z34" s="93">
        <f>ROUNDDOWN((H34*(Y20-0.02)),0)</f>
        <v>0</v>
      </c>
      <c r="AA34" s="41">
        <f t="shared" si="13"/>
        <v>0</v>
      </c>
      <c r="AB34" s="37" t="str">
        <f t="shared" si="14"/>
        <v/>
      </c>
      <c r="AC34" s="41"/>
      <c r="AD34" s="12" t="str">
        <f t="shared" si="23"/>
        <v/>
      </c>
      <c r="AE34" s="77">
        <f t="shared" si="5"/>
        <v>0</v>
      </c>
      <c r="AF34" s="56"/>
      <c r="AG34" s="57">
        <f t="shared" si="24"/>
        <v>0</v>
      </c>
      <c r="AH34" s="57"/>
      <c r="AI34" s="25" t="str">
        <f t="shared" si="15"/>
        <v/>
      </c>
      <c r="AJ34" s="57"/>
      <c r="AK34" s="12" t="str">
        <f t="shared" si="16"/>
        <v/>
      </c>
      <c r="AL34" s="39"/>
      <c r="AM34" s="56"/>
      <c r="AN34" s="57">
        <f t="shared" si="25"/>
        <v>0</v>
      </c>
      <c r="AO34" s="57"/>
      <c r="AP34" s="25" t="str">
        <f t="shared" si="17"/>
        <v/>
      </c>
      <c r="AQ34" s="57"/>
      <c r="AR34" s="12" t="str">
        <f t="shared" si="18"/>
        <v/>
      </c>
      <c r="AS34" s="39"/>
      <c r="AT34" s="68"/>
      <c r="AU34" s="35"/>
      <c r="AV34" s="37" t="str">
        <f t="shared" si="19"/>
        <v/>
      </c>
      <c r="AW34" s="35"/>
      <c r="AX34" s="41" t="str">
        <f t="shared" si="20"/>
        <v/>
      </c>
      <c r="AY34" s="42" t="str">
        <f t="shared" si="21"/>
        <v/>
      </c>
      <c r="AZ34" s="36"/>
      <c r="BA34" s="42" t="str">
        <f>IFERROR((((AX34+AZ34)-(AT34-(AT34*#REF!)))/(AX34+AZ34)),"")</f>
        <v/>
      </c>
      <c r="BB34" s="38"/>
      <c r="BC34" s="66"/>
      <c r="BD34" s="67"/>
      <c r="BE34" s="28"/>
      <c r="BF34" s="39"/>
      <c r="BY34" t="s">
        <v>92</v>
      </c>
    </row>
    <row r="35" spans="2:77" ht="23.25" x14ac:dyDescent="0.25">
      <c r="B35" s="23">
        <v>11</v>
      </c>
      <c r="C35" s="13"/>
      <c r="D35" s="82"/>
      <c r="E35" s="74"/>
      <c r="F35" s="76"/>
      <c r="G35" s="56"/>
      <c r="H35" s="78"/>
      <c r="I35" s="37" t="str">
        <f t="shared" si="6"/>
        <v/>
      </c>
      <c r="J35" s="24"/>
      <c r="K35" s="45" t="str">
        <f t="shared" si="7"/>
        <v/>
      </c>
      <c r="L35" s="42" t="str">
        <f t="shared" si="1"/>
        <v/>
      </c>
      <c r="M35" s="27"/>
      <c r="N35" s="42" t="str">
        <f t="shared" si="2"/>
        <v/>
      </c>
      <c r="O35" s="77">
        <f t="shared" si="8"/>
        <v>0</v>
      </c>
      <c r="P35" s="81">
        <f t="shared" si="22"/>
        <v>0</v>
      </c>
      <c r="Q35" s="80">
        <f t="shared" si="9"/>
        <v>0</v>
      </c>
      <c r="R35" s="37" t="str">
        <f t="shared" si="10"/>
        <v/>
      </c>
      <c r="S35" s="24"/>
      <c r="T35" s="45" t="str">
        <f t="shared" si="11"/>
        <v/>
      </c>
      <c r="U35" s="42" t="str">
        <f t="shared" si="3"/>
        <v/>
      </c>
      <c r="V35" s="24"/>
      <c r="W35" s="42" t="str">
        <f t="shared" si="12"/>
        <v/>
      </c>
      <c r="X35" s="77">
        <f t="shared" si="4"/>
        <v>0</v>
      </c>
      <c r="Y35" s="92">
        <f>(G35*(Y20+0.05))+0</f>
        <v>0</v>
      </c>
      <c r="Z35" s="93">
        <f>ROUNDDOWN((H35*(Y20-0.02)),0)</f>
        <v>0</v>
      </c>
      <c r="AA35" s="41">
        <f t="shared" si="13"/>
        <v>0</v>
      </c>
      <c r="AB35" s="37" t="str">
        <f t="shared" si="14"/>
        <v/>
      </c>
      <c r="AC35" s="41"/>
      <c r="AD35" s="12" t="str">
        <f t="shared" si="23"/>
        <v/>
      </c>
      <c r="AE35" s="77">
        <f t="shared" si="5"/>
        <v>0</v>
      </c>
      <c r="AF35" s="56"/>
      <c r="AG35" s="57">
        <f t="shared" si="24"/>
        <v>0</v>
      </c>
      <c r="AH35" s="57"/>
      <c r="AI35" s="25" t="str">
        <f t="shared" si="15"/>
        <v/>
      </c>
      <c r="AJ35" s="57"/>
      <c r="AK35" s="12" t="str">
        <f t="shared" si="16"/>
        <v/>
      </c>
      <c r="AL35" s="39"/>
      <c r="AM35" s="56"/>
      <c r="AN35" s="57">
        <f t="shared" si="25"/>
        <v>0</v>
      </c>
      <c r="AO35" s="57"/>
      <c r="AP35" s="25" t="str">
        <f t="shared" si="17"/>
        <v/>
      </c>
      <c r="AQ35" s="57"/>
      <c r="AR35" s="12" t="str">
        <f t="shared" si="18"/>
        <v/>
      </c>
      <c r="AS35" s="39"/>
      <c r="AT35" s="68"/>
      <c r="AU35" s="35"/>
      <c r="AV35" s="37" t="str">
        <f t="shared" si="19"/>
        <v/>
      </c>
      <c r="AW35" s="35"/>
      <c r="AX35" s="41" t="str">
        <f t="shared" si="20"/>
        <v/>
      </c>
      <c r="AY35" s="42" t="str">
        <f t="shared" si="21"/>
        <v/>
      </c>
      <c r="AZ35" s="36"/>
      <c r="BA35" s="42" t="str">
        <f>IFERROR((((AX35+AZ35)-(AT35-(AT35*#REF!)))/(AX35+AZ35)),"")</f>
        <v/>
      </c>
      <c r="BB35" s="38"/>
      <c r="BC35" s="66"/>
      <c r="BD35" s="67"/>
      <c r="BE35" s="28"/>
      <c r="BF35" s="39"/>
      <c r="BY35" t="s">
        <v>93</v>
      </c>
    </row>
    <row r="36" spans="2:77" ht="23.25" x14ac:dyDescent="0.25">
      <c r="B36" s="23">
        <v>12</v>
      </c>
      <c r="C36" s="13"/>
      <c r="D36" s="82"/>
      <c r="E36" s="74"/>
      <c r="F36" s="76"/>
      <c r="G36" s="56"/>
      <c r="H36" s="78"/>
      <c r="I36" s="37" t="str">
        <f t="shared" si="6"/>
        <v/>
      </c>
      <c r="J36" s="24"/>
      <c r="K36" s="45" t="str">
        <f t="shared" si="7"/>
        <v/>
      </c>
      <c r="L36" s="42" t="str">
        <f t="shared" si="1"/>
        <v/>
      </c>
      <c r="M36" s="27"/>
      <c r="N36" s="42" t="str">
        <f t="shared" si="2"/>
        <v/>
      </c>
      <c r="O36" s="77">
        <f t="shared" si="8"/>
        <v>0</v>
      </c>
      <c r="P36" s="81">
        <f t="shared" si="22"/>
        <v>0</v>
      </c>
      <c r="Q36" s="80">
        <f t="shared" si="9"/>
        <v>0</v>
      </c>
      <c r="R36" s="37" t="str">
        <f t="shared" si="10"/>
        <v/>
      </c>
      <c r="S36" s="24"/>
      <c r="T36" s="45" t="str">
        <f t="shared" si="11"/>
        <v/>
      </c>
      <c r="U36" s="42" t="str">
        <f t="shared" si="3"/>
        <v/>
      </c>
      <c r="V36" s="24"/>
      <c r="W36" s="42" t="str">
        <f t="shared" si="12"/>
        <v/>
      </c>
      <c r="X36" s="77">
        <f t="shared" si="4"/>
        <v>0</v>
      </c>
      <c r="Y36" s="92">
        <f>(G36*(Y20+0.05))+0</f>
        <v>0</v>
      </c>
      <c r="Z36" s="93">
        <f>ROUNDDOWN((H36*(Y20-0.02)),0)</f>
        <v>0</v>
      </c>
      <c r="AA36" s="41">
        <f t="shared" si="13"/>
        <v>0</v>
      </c>
      <c r="AB36" s="37" t="str">
        <f t="shared" si="14"/>
        <v/>
      </c>
      <c r="AC36" s="41"/>
      <c r="AD36" s="12" t="str">
        <f t="shared" si="23"/>
        <v/>
      </c>
      <c r="AE36" s="77">
        <f t="shared" si="5"/>
        <v>0</v>
      </c>
      <c r="AF36" s="56"/>
      <c r="AG36" s="57">
        <f t="shared" si="24"/>
        <v>0</v>
      </c>
      <c r="AH36" s="57"/>
      <c r="AI36" s="25" t="str">
        <f t="shared" si="15"/>
        <v/>
      </c>
      <c r="AJ36" s="57"/>
      <c r="AK36" s="12" t="str">
        <f t="shared" si="16"/>
        <v/>
      </c>
      <c r="AL36" s="39"/>
      <c r="AM36" s="56"/>
      <c r="AN36" s="57">
        <f t="shared" si="25"/>
        <v>0</v>
      </c>
      <c r="AO36" s="57"/>
      <c r="AP36" s="25" t="str">
        <f t="shared" si="17"/>
        <v/>
      </c>
      <c r="AQ36" s="57"/>
      <c r="AR36" s="12" t="str">
        <f t="shared" si="18"/>
        <v/>
      </c>
      <c r="AS36" s="39"/>
      <c r="AT36" s="68"/>
      <c r="AU36" s="35"/>
      <c r="AV36" s="37" t="str">
        <f t="shared" si="19"/>
        <v/>
      </c>
      <c r="AW36" s="35"/>
      <c r="AX36" s="41" t="str">
        <f t="shared" si="20"/>
        <v/>
      </c>
      <c r="AY36" s="42" t="str">
        <f t="shared" si="21"/>
        <v/>
      </c>
      <c r="AZ36" s="36"/>
      <c r="BA36" s="42" t="str">
        <f>IFERROR((((AX36+AZ36)-(AT36-(AT36*#REF!)))/(AX36+AZ36)),"")</f>
        <v/>
      </c>
      <c r="BB36" s="38"/>
      <c r="BC36" s="66"/>
      <c r="BD36" s="67"/>
      <c r="BE36" s="28"/>
      <c r="BF36" s="39"/>
      <c r="BY36" t="s">
        <v>94</v>
      </c>
    </row>
    <row r="37" spans="2:77" ht="23.25" x14ac:dyDescent="0.25">
      <c r="B37" s="23">
        <v>13</v>
      </c>
      <c r="C37" s="13"/>
      <c r="D37" s="82"/>
      <c r="E37" s="74"/>
      <c r="F37" s="76"/>
      <c r="G37" s="56"/>
      <c r="H37" s="78"/>
      <c r="I37" s="37" t="str">
        <f t="shared" si="6"/>
        <v/>
      </c>
      <c r="J37" s="24"/>
      <c r="K37" s="45" t="str">
        <f t="shared" si="7"/>
        <v/>
      </c>
      <c r="L37" s="42" t="str">
        <f t="shared" si="1"/>
        <v/>
      </c>
      <c r="M37" s="27"/>
      <c r="N37" s="42" t="str">
        <f t="shared" si="2"/>
        <v/>
      </c>
      <c r="O37" s="77">
        <f t="shared" si="8"/>
        <v>0</v>
      </c>
      <c r="P37" s="81">
        <f t="shared" si="22"/>
        <v>0</v>
      </c>
      <c r="Q37" s="80">
        <f t="shared" si="9"/>
        <v>0</v>
      </c>
      <c r="R37" s="37" t="str">
        <f t="shared" si="10"/>
        <v/>
      </c>
      <c r="S37" s="24"/>
      <c r="T37" s="45" t="str">
        <f t="shared" si="11"/>
        <v/>
      </c>
      <c r="U37" s="42" t="str">
        <f t="shared" si="3"/>
        <v/>
      </c>
      <c r="V37" s="24"/>
      <c r="W37" s="42" t="str">
        <f t="shared" si="12"/>
        <v/>
      </c>
      <c r="X37" s="77">
        <f t="shared" si="4"/>
        <v>0</v>
      </c>
      <c r="Y37" s="92">
        <f>(G37*(Y20+0.05))+0</f>
        <v>0</v>
      </c>
      <c r="Z37" s="93">
        <f>ROUNDDOWN((H37*(Y20-0.02)),0)</f>
        <v>0</v>
      </c>
      <c r="AA37" s="41">
        <f t="shared" si="13"/>
        <v>0</v>
      </c>
      <c r="AB37" s="37" t="str">
        <f t="shared" si="14"/>
        <v/>
      </c>
      <c r="AC37" s="41"/>
      <c r="AD37" s="12" t="str">
        <f t="shared" si="23"/>
        <v/>
      </c>
      <c r="AE37" s="77">
        <f t="shared" si="5"/>
        <v>0</v>
      </c>
      <c r="AF37" s="56"/>
      <c r="AG37" s="57">
        <f t="shared" si="24"/>
        <v>0</v>
      </c>
      <c r="AH37" s="57"/>
      <c r="AI37" s="25" t="str">
        <f t="shared" si="15"/>
        <v/>
      </c>
      <c r="AJ37" s="57"/>
      <c r="AK37" s="12" t="str">
        <f t="shared" si="16"/>
        <v/>
      </c>
      <c r="AL37" s="39"/>
      <c r="AM37" s="56"/>
      <c r="AN37" s="57">
        <f t="shared" si="25"/>
        <v>0</v>
      </c>
      <c r="AO37" s="57"/>
      <c r="AP37" s="25" t="str">
        <f t="shared" si="17"/>
        <v/>
      </c>
      <c r="AQ37" s="57"/>
      <c r="AR37" s="12" t="str">
        <f t="shared" si="18"/>
        <v/>
      </c>
      <c r="AS37" s="39"/>
      <c r="AT37" s="68"/>
      <c r="AU37" s="35"/>
      <c r="AV37" s="37" t="str">
        <f t="shared" si="19"/>
        <v/>
      </c>
      <c r="AW37" s="35"/>
      <c r="AX37" s="41" t="str">
        <f t="shared" si="20"/>
        <v/>
      </c>
      <c r="AY37" s="42" t="str">
        <f t="shared" si="21"/>
        <v/>
      </c>
      <c r="AZ37" s="36"/>
      <c r="BA37" s="42" t="str">
        <f>IFERROR((((AX37+AZ37)-(AT37-(AT37*#REF!)))/(AX37+AZ37)),"")</f>
        <v/>
      </c>
      <c r="BB37" s="38"/>
      <c r="BC37" s="66"/>
      <c r="BD37" s="67"/>
      <c r="BE37" s="28"/>
      <c r="BF37" s="39"/>
      <c r="BY37" t="s">
        <v>95</v>
      </c>
    </row>
    <row r="38" spans="2:77" ht="23.25" x14ac:dyDescent="0.25">
      <c r="B38" s="23">
        <v>14</v>
      </c>
      <c r="C38" s="13"/>
      <c r="D38" s="82"/>
      <c r="E38" s="74"/>
      <c r="F38" s="76"/>
      <c r="G38" s="56"/>
      <c r="H38" s="78"/>
      <c r="I38" s="37" t="str">
        <f t="shared" si="6"/>
        <v/>
      </c>
      <c r="J38" s="24"/>
      <c r="K38" s="45" t="str">
        <f t="shared" si="7"/>
        <v/>
      </c>
      <c r="L38" s="42" t="str">
        <f t="shared" si="1"/>
        <v/>
      </c>
      <c r="M38" s="27"/>
      <c r="N38" s="42" t="str">
        <f t="shared" si="2"/>
        <v/>
      </c>
      <c r="O38" s="77">
        <f t="shared" si="8"/>
        <v>0</v>
      </c>
      <c r="P38" s="81">
        <f t="shared" si="22"/>
        <v>0</v>
      </c>
      <c r="Q38" s="80">
        <f t="shared" si="9"/>
        <v>0</v>
      </c>
      <c r="R38" s="37" t="str">
        <f t="shared" si="10"/>
        <v/>
      </c>
      <c r="S38" s="24"/>
      <c r="T38" s="45" t="str">
        <f t="shared" si="11"/>
        <v/>
      </c>
      <c r="U38" s="42" t="str">
        <f t="shared" si="3"/>
        <v/>
      </c>
      <c r="V38" s="24"/>
      <c r="W38" s="42" t="str">
        <f t="shared" si="12"/>
        <v/>
      </c>
      <c r="X38" s="77">
        <f t="shared" si="4"/>
        <v>0</v>
      </c>
      <c r="Y38" s="92">
        <f>(G38*(Y20+0.05))+0</f>
        <v>0</v>
      </c>
      <c r="Z38" s="93">
        <f>ROUNDDOWN((H38*(Y20-0.02)),0)</f>
        <v>0</v>
      </c>
      <c r="AA38" s="41">
        <f t="shared" si="13"/>
        <v>0</v>
      </c>
      <c r="AB38" s="37" t="str">
        <f t="shared" si="14"/>
        <v/>
      </c>
      <c r="AC38" s="41"/>
      <c r="AD38" s="12" t="str">
        <f t="shared" si="23"/>
        <v/>
      </c>
      <c r="AE38" s="77">
        <f t="shared" si="5"/>
        <v>0</v>
      </c>
      <c r="AF38" s="56"/>
      <c r="AG38" s="57">
        <f t="shared" si="24"/>
        <v>0</v>
      </c>
      <c r="AH38" s="57"/>
      <c r="AI38" s="25" t="str">
        <f t="shared" si="15"/>
        <v/>
      </c>
      <c r="AJ38" s="57"/>
      <c r="AK38" s="12" t="str">
        <f t="shared" si="16"/>
        <v/>
      </c>
      <c r="AL38" s="39"/>
      <c r="AM38" s="56"/>
      <c r="AN38" s="57">
        <f t="shared" si="25"/>
        <v>0</v>
      </c>
      <c r="AO38" s="57"/>
      <c r="AP38" s="25" t="str">
        <f t="shared" si="17"/>
        <v/>
      </c>
      <c r="AQ38" s="57"/>
      <c r="AR38" s="12" t="str">
        <f t="shared" si="18"/>
        <v/>
      </c>
      <c r="AS38" s="39"/>
      <c r="AT38" s="68"/>
      <c r="AU38" s="35"/>
      <c r="AV38" s="37" t="str">
        <f t="shared" si="19"/>
        <v/>
      </c>
      <c r="AW38" s="35"/>
      <c r="AX38" s="41" t="str">
        <f t="shared" si="20"/>
        <v/>
      </c>
      <c r="AY38" s="42" t="str">
        <f t="shared" si="21"/>
        <v/>
      </c>
      <c r="AZ38" s="36"/>
      <c r="BA38" s="42" t="str">
        <f>IFERROR((((AX38+AZ38)-(AT38-(AT38*#REF!)))/(AX38+AZ38)),"")</f>
        <v/>
      </c>
      <c r="BB38" s="38"/>
      <c r="BC38" s="66"/>
      <c r="BD38" s="67"/>
      <c r="BE38" s="28"/>
      <c r="BF38" s="39"/>
      <c r="BY38" t="s">
        <v>96</v>
      </c>
    </row>
    <row r="39" spans="2:77" ht="23.25" x14ac:dyDescent="0.25">
      <c r="B39" s="23">
        <v>15</v>
      </c>
      <c r="C39" s="13"/>
      <c r="D39" s="82"/>
      <c r="E39" s="74"/>
      <c r="F39" s="76"/>
      <c r="G39" s="56"/>
      <c r="H39" s="78"/>
      <c r="I39" s="37" t="str">
        <f t="shared" si="6"/>
        <v/>
      </c>
      <c r="J39" s="24"/>
      <c r="K39" s="45" t="str">
        <f t="shared" si="7"/>
        <v/>
      </c>
      <c r="L39" s="42" t="str">
        <f t="shared" si="1"/>
        <v/>
      </c>
      <c r="M39" s="27"/>
      <c r="N39" s="42" t="str">
        <f t="shared" si="2"/>
        <v/>
      </c>
      <c r="O39" s="77">
        <f t="shared" si="8"/>
        <v>0</v>
      </c>
      <c r="P39" s="81">
        <f t="shared" si="22"/>
        <v>0</v>
      </c>
      <c r="Q39" s="80">
        <f t="shared" si="9"/>
        <v>0</v>
      </c>
      <c r="R39" s="37" t="str">
        <f t="shared" si="10"/>
        <v/>
      </c>
      <c r="S39" s="24"/>
      <c r="T39" s="45" t="str">
        <f t="shared" si="11"/>
        <v/>
      </c>
      <c r="U39" s="42" t="str">
        <f t="shared" si="3"/>
        <v/>
      </c>
      <c r="V39" s="24"/>
      <c r="W39" s="42" t="str">
        <f t="shared" si="12"/>
        <v/>
      </c>
      <c r="X39" s="77">
        <f t="shared" si="4"/>
        <v>0</v>
      </c>
      <c r="Y39" s="92">
        <f>(G39*(Y20+0.05))+0</f>
        <v>0</v>
      </c>
      <c r="Z39" s="93">
        <f>ROUNDDOWN((H39*(Y20-0.02)),0)</f>
        <v>0</v>
      </c>
      <c r="AA39" s="41">
        <f t="shared" si="13"/>
        <v>0</v>
      </c>
      <c r="AB39" s="37" t="str">
        <f t="shared" si="14"/>
        <v/>
      </c>
      <c r="AC39" s="41"/>
      <c r="AD39" s="12" t="str">
        <f t="shared" si="23"/>
        <v/>
      </c>
      <c r="AE39" s="77">
        <f t="shared" si="5"/>
        <v>0</v>
      </c>
      <c r="AF39" s="56"/>
      <c r="AG39" s="57">
        <f t="shared" si="24"/>
        <v>0</v>
      </c>
      <c r="AH39" s="57"/>
      <c r="AI39" s="25" t="str">
        <f t="shared" si="15"/>
        <v/>
      </c>
      <c r="AJ39" s="57"/>
      <c r="AK39" s="12" t="str">
        <f t="shared" si="16"/>
        <v/>
      </c>
      <c r="AL39" s="39"/>
      <c r="AM39" s="56"/>
      <c r="AN39" s="57">
        <f t="shared" si="25"/>
        <v>0</v>
      </c>
      <c r="AO39" s="57"/>
      <c r="AP39" s="25" t="str">
        <f t="shared" si="17"/>
        <v/>
      </c>
      <c r="AQ39" s="57"/>
      <c r="AR39" s="12" t="str">
        <f t="shared" si="18"/>
        <v/>
      </c>
      <c r="AS39" s="39"/>
      <c r="AT39" s="68"/>
      <c r="AU39" s="35"/>
      <c r="AV39" s="37" t="str">
        <f t="shared" si="19"/>
        <v/>
      </c>
      <c r="AW39" s="35"/>
      <c r="AX39" s="41" t="str">
        <f t="shared" si="20"/>
        <v/>
      </c>
      <c r="AY39" s="42" t="str">
        <f t="shared" si="21"/>
        <v/>
      </c>
      <c r="AZ39" s="36"/>
      <c r="BA39" s="42" t="str">
        <f>IFERROR((((AX39+AZ39)-(AT39-(AT39*#REF!)))/(AX39+AZ39)),"")</f>
        <v/>
      </c>
      <c r="BB39" s="38"/>
      <c r="BC39" s="66"/>
      <c r="BD39" s="67"/>
      <c r="BE39" s="28"/>
      <c r="BF39" s="39"/>
      <c r="BY39" t="s">
        <v>97</v>
      </c>
    </row>
    <row r="40" spans="2:77" ht="23.25" x14ac:dyDescent="0.25">
      <c r="B40" s="23">
        <v>16</v>
      </c>
      <c r="C40" s="13"/>
      <c r="D40" s="82"/>
      <c r="E40" s="74"/>
      <c r="F40" s="76"/>
      <c r="G40" s="56"/>
      <c r="H40" s="78"/>
      <c r="I40" s="37" t="str">
        <f t="shared" si="6"/>
        <v/>
      </c>
      <c r="J40" s="24"/>
      <c r="K40" s="45" t="str">
        <f t="shared" si="7"/>
        <v/>
      </c>
      <c r="L40" s="42" t="str">
        <f t="shared" si="1"/>
        <v/>
      </c>
      <c r="M40" s="27"/>
      <c r="N40" s="42" t="str">
        <f t="shared" si="2"/>
        <v/>
      </c>
      <c r="O40" s="77">
        <f t="shared" si="8"/>
        <v>0</v>
      </c>
      <c r="P40" s="81">
        <f t="shared" si="22"/>
        <v>0</v>
      </c>
      <c r="Q40" s="80">
        <f t="shared" si="9"/>
        <v>0</v>
      </c>
      <c r="R40" s="37" t="str">
        <f t="shared" si="10"/>
        <v/>
      </c>
      <c r="S40" s="24"/>
      <c r="T40" s="45" t="str">
        <f t="shared" si="11"/>
        <v/>
      </c>
      <c r="U40" s="42" t="str">
        <f t="shared" si="3"/>
        <v/>
      </c>
      <c r="V40" s="24"/>
      <c r="W40" s="42" t="str">
        <f t="shared" si="12"/>
        <v/>
      </c>
      <c r="X40" s="77">
        <f t="shared" si="4"/>
        <v>0</v>
      </c>
      <c r="Y40" s="92">
        <f>(G40*(Y20+0.05))+0</f>
        <v>0</v>
      </c>
      <c r="Z40" s="93">
        <f>ROUNDDOWN((H40*(Y20-0.02)),0)</f>
        <v>0</v>
      </c>
      <c r="AA40" s="41">
        <f t="shared" si="13"/>
        <v>0</v>
      </c>
      <c r="AB40" s="37" t="str">
        <f t="shared" si="14"/>
        <v/>
      </c>
      <c r="AC40" s="41"/>
      <c r="AD40" s="12" t="str">
        <f t="shared" si="23"/>
        <v/>
      </c>
      <c r="AE40" s="77">
        <f t="shared" si="5"/>
        <v>0</v>
      </c>
      <c r="AF40" s="56"/>
      <c r="AG40" s="57">
        <f t="shared" si="24"/>
        <v>0</v>
      </c>
      <c r="AH40" s="57"/>
      <c r="AI40" s="25" t="str">
        <f t="shared" si="15"/>
        <v/>
      </c>
      <c r="AJ40" s="57"/>
      <c r="AK40" s="12" t="str">
        <f t="shared" si="16"/>
        <v/>
      </c>
      <c r="AL40" s="39"/>
      <c r="AM40" s="56"/>
      <c r="AN40" s="57">
        <f t="shared" si="25"/>
        <v>0</v>
      </c>
      <c r="AO40" s="57"/>
      <c r="AP40" s="25" t="str">
        <f t="shared" si="17"/>
        <v/>
      </c>
      <c r="AQ40" s="57"/>
      <c r="AR40" s="12" t="str">
        <f t="shared" si="18"/>
        <v/>
      </c>
      <c r="AS40" s="39"/>
      <c r="AT40" s="68"/>
      <c r="AU40" s="35"/>
      <c r="AV40" s="37" t="str">
        <f t="shared" si="19"/>
        <v/>
      </c>
      <c r="AW40" s="35"/>
      <c r="AX40" s="41" t="str">
        <f t="shared" si="20"/>
        <v/>
      </c>
      <c r="AY40" s="42" t="str">
        <f t="shared" si="21"/>
        <v/>
      </c>
      <c r="AZ40" s="36"/>
      <c r="BA40" s="42" t="str">
        <f>IFERROR((((AX40+AZ40)-(AT40-(AT40*#REF!)))/(AX40+AZ40)),"")</f>
        <v/>
      </c>
      <c r="BB40" s="38"/>
      <c r="BC40" s="66"/>
      <c r="BD40" s="67"/>
      <c r="BE40" s="28"/>
      <c r="BF40" s="39"/>
      <c r="BY40" t="s">
        <v>98</v>
      </c>
    </row>
    <row r="41" spans="2:77" ht="23.25" x14ac:dyDescent="0.25">
      <c r="B41" s="23">
        <v>17</v>
      </c>
      <c r="C41" s="13"/>
      <c r="D41" s="82"/>
      <c r="E41" s="74"/>
      <c r="F41" s="76"/>
      <c r="G41" s="56"/>
      <c r="H41" s="78"/>
      <c r="I41" s="37" t="str">
        <f t="shared" si="6"/>
        <v/>
      </c>
      <c r="J41" s="24"/>
      <c r="K41" s="45" t="str">
        <f t="shared" si="7"/>
        <v/>
      </c>
      <c r="L41" s="42" t="str">
        <f t="shared" si="1"/>
        <v/>
      </c>
      <c r="M41" s="27"/>
      <c r="N41" s="42" t="str">
        <f t="shared" si="2"/>
        <v/>
      </c>
      <c r="O41" s="77">
        <f t="shared" si="8"/>
        <v>0</v>
      </c>
      <c r="P41" s="81">
        <f t="shared" si="22"/>
        <v>0</v>
      </c>
      <c r="Q41" s="80">
        <f t="shared" si="9"/>
        <v>0</v>
      </c>
      <c r="R41" s="37" t="str">
        <f t="shared" si="10"/>
        <v/>
      </c>
      <c r="S41" s="24"/>
      <c r="T41" s="45" t="str">
        <f t="shared" si="11"/>
        <v/>
      </c>
      <c r="U41" s="42" t="str">
        <f t="shared" si="3"/>
        <v/>
      </c>
      <c r="V41" s="24"/>
      <c r="W41" s="42" t="str">
        <f t="shared" si="12"/>
        <v/>
      </c>
      <c r="X41" s="77">
        <f t="shared" si="4"/>
        <v>0</v>
      </c>
      <c r="Y41" s="92">
        <f>(G41*(Y20+0.05))+0</f>
        <v>0</v>
      </c>
      <c r="Z41" s="93">
        <f>ROUNDDOWN((H41*(Y20-0.02)),0)</f>
        <v>0</v>
      </c>
      <c r="AA41" s="41">
        <f t="shared" si="13"/>
        <v>0</v>
      </c>
      <c r="AB41" s="37" t="str">
        <f t="shared" si="14"/>
        <v/>
      </c>
      <c r="AC41" s="41"/>
      <c r="AD41" s="12" t="str">
        <f t="shared" si="23"/>
        <v/>
      </c>
      <c r="AE41" s="77">
        <f t="shared" si="5"/>
        <v>0</v>
      </c>
      <c r="AF41" s="56"/>
      <c r="AG41" s="57">
        <f t="shared" si="24"/>
        <v>0</v>
      </c>
      <c r="AH41" s="57"/>
      <c r="AI41" s="25" t="str">
        <f t="shared" si="15"/>
        <v/>
      </c>
      <c r="AJ41" s="57"/>
      <c r="AK41" s="12" t="str">
        <f t="shared" si="16"/>
        <v/>
      </c>
      <c r="AL41" s="39"/>
      <c r="AM41" s="56"/>
      <c r="AN41" s="57">
        <f t="shared" si="25"/>
        <v>0</v>
      </c>
      <c r="AO41" s="57"/>
      <c r="AP41" s="25" t="str">
        <f t="shared" si="17"/>
        <v/>
      </c>
      <c r="AQ41" s="57"/>
      <c r="AR41" s="12" t="str">
        <f t="shared" si="18"/>
        <v/>
      </c>
      <c r="AS41" s="39"/>
      <c r="AT41" s="68"/>
      <c r="AU41" s="35"/>
      <c r="AV41" s="37" t="str">
        <f t="shared" si="19"/>
        <v/>
      </c>
      <c r="AW41" s="35"/>
      <c r="AX41" s="41" t="str">
        <f t="shared" si="20"/>
        <v/>
      </c>
      <c r="AY41" s="42" t="str">
        <f t="shared" si="21"/>
        <v/>
      </c>
      <c r="AZ41" s="36"/>
      <c r="BA41" s="42" t="str">
        <f>IFERROR((((AX41+AZ41)-(AT41-(AT41*#REF!)))/(AX41+AZ41)),"")</f>
        <v/>
      </c>
      <c r="BB41" s="38"/>
      <c r="BC41" s="66"/>
      <c r="BD41" s="67"/>
      <c r="BE41" s="28"/>
      <c r="BF41" s="39"/>
      <c r="BY41" t="s">
        <v>99</v>
      </c>
    </row>
    <row r="42" spans="2:77" ht="23.25" x14ac:dyDescent="0.25">
      <c r="B42" s="23">
        <v>18</v>
      </c>
      <c r="C42" s="13"/>
      <c r="D42" s="82"/>
      <c r="E42" s="74"/>
      <c r="F42" s="76"/>
      <c r="G42" s="56"/>
      <c r="H42" s="78"/>
      <c r="I42" s="37" t="str">
        <f t="shared" si="6"/>
        <v/>
      </c>
      <c r="J42" s="24"/>
      <c r="K42" s="45" t="str">
        <f t="shared" si="7"/>
        <v/>
      </c>
      <c r="L42" s="42" t="str">
        <f t="shared" si="1"/>
        <v/>
      </c>
      <c r="M42" s="27"/>
      <c r="N42" s="42" t="str">
        <f t="shared" si="2"/>
        <v/>
      </c>
      <c r="O42" s="77">
        <f t="shared" si="8"/>
        <v>0</v>
      </c>
      <c r="P42" s="81">
        <f t="shared" si="22"/>
        <v>0</v>
      </c>
      <c r="Q42" s="80">
        <f t="shared" si="9"/>
        <v>0</v>
      </c>
      <c r="R42" s="37" t="str">
        <f t="shared" si="10"/>
        <v/>
      </c>
      <c r="S42" s="24"/>
      <c r="T42" s="45" t="str">
        <f t="shared" si="11"/>
        <v/>
      </c>
      <c r="U42" s="42" t="str">
        <f t="shared" si="3"/>
        <v/>
      </c>
      <c r="V42" s="24"/>
      <c r="W42" s="42" t="str">
        <f t="shared" si="12"/>
        <v/>
      </c>
      <c r="X42" s="77">
        <f t="shared" si="4"/>
        <v>0</v>
      </c>
      <c r="Y42" s="92">
        <f>(G42*(Y20+0.05))+0</f>
        <v>0</v>
      </c>
      <c r="Z42" s="93">
        <f>ROUNDDOWN((H42*(Y20-0.02)),0)</f>
        <v>0</v>
      </c>
      <c r="AA42" s="41">
        <f t="shared" si="13"/>
        <v>0</v>
      </c>
      <c r="AB42" s="37" t="str">
        <f t="shared" si="14"/>
        <v/>
      </c>
      <c r="AC42" s="41"/>
      <c r="AD42" s="12" t="str">
        <f t="shared" si="23"/>
        <v/>
      </c>
      <c r="AE42" s="77">
        <f t="shared" si="5"/>
        <v>0</v>
      </c>
      <c r="AF42" s="56"/>
      <c r="AG42" s="57">
        <f t="shared" si="24"/>
        <v>0</v>
      </c>
      <c r="AH42" s="57"/>
      <c r="AI42" s="25" t="str">
        <f t="shared" si="15"/>
        <v/>
      </c>
      <c r="AJ42" s="57"/>
      <c r="AK42" s="12" t="str">
        <f t="shared" si="16"/>
        <v/>
      </c>
      <c r="AL42" s="39"/>
      <c r="AM42" s="56"/>
      <c r="AN42" s="57">
        <f t="shared" si="25"/>
        <v>0</v>
      </c>
      <c r="AO42" s="57"/>
      <c r="AP42" s="25" t="str">
        <f t="shared" si="17"/>
        <v/>
      </c>
      <c r="AQ42" s="57"/>
      <c r="AR42" s="12" t="str">
        <f t="shared" si="18"/>
        <v/>
      </c>
      <c r="AS42" s="39"/>
      <c r="AT42" s="68"/>
      <c r="AU42" s="35"/>
      <c r="AV42" s="37" t="str">
        <f t="shared" si="19"/>
        <v/>
      </c>
      <c r="AW42" s="35"/>
      <c r="AX42" s="41" t="str">
        <f t="shared" si="20"/>
        <v/>
      </c>
      <c r="AY42" s="42" t="str">
        <f t="shared" si="21"/>
        <v/>
      </c>
      <c r="AZ42" s="36"/>
      <c r="BA42" s="42" t="str">
        <f>IFERROR((((AX42+AZ42)-(AT42-(AT42*#REF!)))/(AX42+AZ42)),"")</f>
        <v/>
      </c>
      <c r="BB42" s="38"/>
      <c r="BC42" s="66"/>
      <c r="BD42" s="67"/>
      <c r="BE42" s="28"/>
      <c r="BF42" s="39"/>
      <c r="BY42" t="s">
        <v>100</v>
      </c>
    </row>
    <row r="43" spans="2:77" ht="23.25" x14ac:dyDescent="0.25">
      <c r="B43" s="23">
        <v>19</v>
      </c>
      <c r="C43" s="13"/>
      <c r="D43" s="82"/>
      <c r="E43" s="74"/>
      <c r="F43" s="76"/>
      <c r="G43" s="56"/>
      <c r="H43" s="78"/>
      <c r="I43" s="37" t="str">
        <f t="shared" si="6"/>
        <v/>
      </c>
      <c r="J43" s="24"/>
      <c r="K43" s="45" t="str">
        <f t="shared" si="7"/>
        <v/>
      </c>
      <c r="L43" s="42" t="str">
        <f t="shared" si="1"/>
        <v/>
      </c>
      <c r="M43" s="27"/>
      <c r="N43" s="42" t="str">
        <f t="shared" si="2"/>
        <v/>
      </c>
      <c r="O43" s="77">
        <f t="shared" si="8"/>
        <v>0</v>
      </c>
      <c r="P43" s="81">
        <f t="shared" si="22"/>
        <v>0</v>
      </c>
      <c r="Q43" s="80">
        <f t="shared" si="9"/>
        <v>0</v>
      </c>
      <c r="R43" s="37" t="str">
        <f t="shared" si="10"/>
        <v/>
      </c>
      <c r="S43" s="24"/>
      <c r="T43" s="45" t="str">
        <f t="shared" si="11"/>
        <v/>
      </c>
      <c r="U43" s="42" t="str">
        <f t="shared" si="3"/>
        <v/>
      </c>
      <c r="V43" s="24"/>
      <c r="W43" s="42" t="str">
        <f t="shared" si="12"/>
        <v/>
      </c>
      <c r="X43" s="77">
        <f t="shared" si="4"/>
        <v>0</v>
      </c>
      <c r="Y43" s="92">
        <f>(G43*(Y20+0.05))+0</f>
        <v>0</v>
      </c>
      <c r="Z43" s="93">
        <f>ROUNDDOWN((H43*(Y20-0.02)),0)</f>
        <v>0</v>
      </c>
      <c r="AA43" s="41">
        <f t="shared" si="13"/>
        <v>0</v>
      </c>
      <c r="AB43" s="37" t="str">
        <f t="shared" si="14"/>
        <v/>
      </c>
      <c r="AC43" s="41"/>
      <c r="AD43" s="12" t="str">
        <f t="shared" si="23"/>
        <v/>
      </c>
      <c r="AE43" s="77">
        <f t="shared" si="5"/>
        <v>0</v>
      </c>
      <c r="AF43" s="56"/>
      <c r="AG43" s="57">
        <f t="shared" si="24"/>
        <v>0</v>
      </c>
      <c r="AH43" s="57"/>
      <c r="AI43" s="25" t="str">
        <f t="shared" si="15"/>
        <v/>
      </c>
      <c r="AJ43" s="57"/>
      <c r="AK43" s="12" t="str">
        <f t="shared" si="16"/>
        <v/>
      </c>
      <c r="AL43" s="39"/>
      <c r="AM43" s="56"/>
      <c r="AN43" s="57">
        <f t="shared" si="25"/>
        <v>0</v>
      </c>
      <c r="AO43" s="57"/>
      <c r="AP43" s="25" t="str">
        <f t="shared" si="17"/>
        <v/>
      </c>
      <c r="AQ43" s="57"/>
      <c r="AR43" s="12" t="str">
        <f t="shared" si="18"/>
        <v/>
      </c>
      <c r="AS43" s="39"/>
      <c r="AT43" s="68"/>
      <c r="AU43" s="35"/>
      <c r="AV43" s="37" t="str">
        <f t="shared" si="19"/>
        <v/>
      </c>
      <c r="AW43" s="35"/>
      <c r="AX43" s="41" t="str">
        <f t="shared" si="20"/>
        <v/>
      </c>
      <c r="AY43" s="42" t="str">
        <f t="shared" si="21"/>
        <v/>
      </c>
      <c r="AZ43" s="36"/>
      <c r="BA43" s="42" t="str">
        <f>IFERROR((((AX43+AZ43)-(AT43-(AT43*#REF!)))/(AX43+AZ43)),"")</f>
        <v/>
      </c>
      <c r="BB43" s="38"/>
      <c r="BC43" s="66"/>
      <c r="BD43" s="67"/>
      <c r="BE43" s="28"/>
      <c r="BF43" s="39"/>
      <c r="BY43" t="s">
        <v>101</v>
      </c>
    </row>
    <row r="44" spans="2:77" ht="23.25" x14ac:dyDescent="0.25">
      <c r="B44" s="23">
        <v>20</v>
      </c>
      <c r="C44" s="13"/>
      <c r="D44" s="82"/>
      <c r="E44" s="74"/>
      <c r="F44" s="76"/>
      <c r="G44" s="56"/>
      <c r="H44" s="78"/>
      <c r="I44" s="37" t="str">
        <f t="shared" si="6"/>
        <v/>
      </c>
      <c r="J44" s="24"/>
      <c r="K44" s="45" t="str">
        <f t="shared" si="7"/>
        <v/>
      </c>
      <c r="L44" s="42" t="str">
        <f t="shared" si="1"/>
        <v/>
      </c>
      <c r="M44" s="27"/>
      <c r="N44" s="42" t="str">
        <f t="shared" si="2"/>
        <v/>
      </c>
      <c r="O44" s="77">
        <f t="shared" si="8"/>
        <v>0</v>
      </c>
      <c r="P44" s="81">
        <f t="shared" si="22"/>
        <v>0</v>
      </c>
      <c r="Q44" s="80">
        <f t="shared" si="9"/>
        <v>0</v>
      </c>
      <c r="R44" s="37" t="str">
        <f t="shared" si="10"/>
        <v/>
      </c>
      <c r="S44" s="24"/>
      <c r="T44" s="45" t="str">
        <f t="shared" si="11"/>
        <v/>
      </c>
      <c r="U44" s="42" t="str">
        <f t="shared" si="3"/>
        <v/>
      </c>
      <c r="V44" s="24"/>
      <c r="W44" s="42" t="str">
        <f t="shared" si="12"/>
        <v/>
      </c>
      <c r="X44" s="77">
        <f t="shared" si="4"/>
        <v>0</v>
      </c>
      <c r="Y44" s="92">
        <f>(G44*(Y20+0.05))+0</f>
        <v>0</v>
      </c>
      <c r="Z44" s="93">
        <f>ROUNDDOWN((H44*(Y20-0.02)),0)</f>
        <v>0</v>
      </c>
      <c r="AA44" s="41">
        <f t="shared" si="13"/>
        <v>0</v>
      </c>
      <c r="AB44" s="37" t="str">
        <f t="shared" si="14"/>
        <v/>
      </c>
      <c r="AC44" s="41"/>
      <c r="AD44" s="12" t="str">
        <f t="shared" si="23"/>
        <v/>
      </c>
      <c r="AE44" s="77">
        <f t="shared" si="5"/>
        <v>0</v>
      </c>
      <c r="AF44" s="56"/>
      <c r="AG44" s="57">
        <f t="shared" si="24"/>
        <v>0</v>
      </c>
      <c r="AH44" s="57"/>
      <c r="AI44" s="25" t="str">
        <f t="shared" si="15"/>
        <v/>
      </c>
      <c r="AJ44" s="57"/>
      <c r="AK44" s="12" t="str">
        <f t="shared" si="16"/>
        <v/>
      </c>
      <c r="AL44" s="39"/>
      <c r="AM44" s="56"/>
      <c r="AN44" s="57">
        <f t="shared" si="25"/>
        <v>0</v>
      </c>
      <c r="AO44" s="57"/>
      <c r="AP44" s="25" t="str">
        <f t="shared" si="17"/>
        <v/>
      </c>
      <c r="AQ44" s="57"/>
      <c r="AR44" s="12" t="str">
        <f t="shared" si="18"/>
        <v/>
      </c>
      <c r="AS44" s="39"/>
      <c r="AT44" s="68"/>
      <c r="AU44" s="35"/>
      <c r="AV44" s="37" t="str">
        <f t="shared" si="19"/>
        <v/>
      </c>
      <c r="AW44" s="35"/>
      <c r="AX44" s="41" t="str">
        <f t="shared" si="20"/>
        <v/>
      </c>
      <c r="AY44" s="42" t="str">
        <f t="shared" si="21"/>
        <v/>
      </c>
      <c r="AZ44" s="36"/>
      <c r="BA44" s="42" t="str">
        <f>IFERROR((((AX44+AZ44)-(AT44-(AT44*#REF!)))/(AX44+AZ44)),"")</f>
        <v/>
      </c>
      <c r="BB44" s="38"/>
      <c r="BC44" s="66"/>
      <c r="BD44" s="67"/>
      <c r="BE44" s="28"/>
      <c r="BF44" s="39"/>
      <c r="BY44" t="s">
        <v>102</v>
      </c>
    </row>
    <row r="45" spans="2:77" ht="23.25" x14ac:dyDescent="0.25">
      <c r="B45" s="23">
        <v>21</v>
      </c>
      <c r="C45" s="13"/>
      <c r="D45" s="82"/>
      <c r="E45" s="74"/>
      <c r="F45" s="76"/>
      <c r="G45" s="56"/>
      <c r="H45" s="78"/>
      <c r="I45" s="37" t="str">
        <f t="shared" si="6"/>
        <v/>
      </c>
      <c r="J45" s="24"/>
      <c r="K45" s="45" t="str">
        <f t="shared" si="7"/>
        <v/>
      </c>
      <c r="L45" s="42" t="str">
        <f t="shared" si="1"/>
        <v/>
      </c>
      <c r="M45" s="27"/>
      <c r="N45" s="42" t="str">
        <f t="shared" si="2"/>
        <v/>
      </c>
      <c r="O45" s="77">
        <f t="shared" si="8"/>
        <v>0</v>
      </c>
      <c r="P45" s="81">
        <f t="shared" si="22"/>
        <v>0</v>
      </c>
      <c r="Q45" s="80">
        <f t="shared" si="9"/>
        <v>0</v>
      </c>
      <c r="R45" s="37" t="str">
        <f t="shared" si="10"/>
        <v/>
      </c>
      <c r="S45" s="24"/>
      <c r="T45" s="45" t="str">
        <f t="shared" si="11"/>
        <v/>
      </c>
      <c r="U45" s="42" t="str">
        <f t="shared" si="3"/>
        <v/>
      </c>
      <c r="V45" s="24"/>
      <c r="W45" s="42" t="str">
        <f t="shared" si="12"/>
        <v/>
      </c>
      <c r="X45" s="77">
        <f t="shared" si="4"/>
        <v>0</v>
      </c>
      <c r="Y45" s="92">
        <f>(G45*(Y20+0.05))+0</f>
        <v>0</v>
      </c>
      <c r="Z45" s="93">
        <f>ROUNDDOWN((H45*(Y20-0.02)),0)</f>
        <v>0</v>
      </c>
      <c r="AA45" s="41">
        <f t="shared" si="13"/>
        <v>0</v>
      </c>
      <c r="AB45" s="37" t="str">
        <f t="shared" si="14"/>
        <v/>
      </c>
      <c r="AC45" s="41"/>
      <c r="AD45" s="12" t="str">
        <f t="shared" si="23"/>
        <v/>
      </c>
      <c r="AE45" s="77">
        <f t="shared" si="5"/>
        <v>0</v>
      </c>
      <c r="AF45" s="56"/>
      <c r="AG45" s="57">
        <f t="shared" si="24"/>
        <v>0</v>
      </c>
      <c r="AH45" s="57"/>
      <c r="AI45" s="25" t="str">
        <f t="shared" si="15"/>
        <v/>
      </c>
      <c r="AJ45" s="57"/>
      <c r="AK45" s="12" t="str">
        <f t="shared" si="16"/>
        <v/>
      </c>
      <c r="AL45" s="39"/>
      <c r="AM45" s="56"/>
      <c r="AN45" s="57">
        <f t="shared" si="25"/>
        <v>0</v>
      </c>
      <c r="AO45" s="57"/>
      <c r="AP45" s="25" t="str">
        <f t="shared" si="17"/>
        <v/>
      </c>
      <c r="AQ45" s="57"/>
      <c r="AR45" s="12" t="str">
        <f t="shared" si="18"/>
        <v/>
      </c>
      <c r="AS45" s="39"/>
      <c r="AT45" s="68"/>
      <c r="AU45" s="35"/>
      <c r="AV45" s="37" t="str">
        <f t="shared" si="19"/>
        <v/>
      </c>
      <c r="AW45" s="35"/>
      <c r="AX45" s="41" t="str">
        <f t="shared" si="20"/>
        <v/>
      </c>
      <c r="AY45" s="42" t="str">
        <f t="shared" si="21"/>
        <v/>
      </c>
      <c r="AZ45" s="36"/>
      <c r="BA45" s="42" t="str">
        <f>IFERROR((((AX45+AZ45)-(AT45-(AT45*#REF!)))/(AX45+AZ45)),"")</f>
        <v/>
      </c>
      <c r="BB45" s="38"/>
      <c r="BC45" s="66"/>
      <c r="BD45" s="67"/>
      <c r="BE45" s="28"/>
      <c r="BF45" s="39"/>
      <c r="BY45" t="s">
        <v>103</v>
      </c>
    </row>
    <row r="46" spans="2:77" ht="23.25" x14ac:dyDescent="0.25">
      <c r="B46" s="23">
        <v>22</v>
      </c>
      <c r="C46" s="13"/>
      <c r="D46" s="82"/>
      <c r="E46" s="74"/>
      <c r="F46" s="76"/>
      <c r="G46" s="56"/>
      <c r="H46" s="78"/>
      <c r="I46" s="37" t="str">
        <f t="shared" si="6"/>
        <v/>
      </c>
      <c r="J46" s="24"/>
      <c r="K46" s="45" t="str">
        <f t="shared" si="7"/>
        <v/>
      </c>
      <c r="L46" s="42" t="str">
        <f t="shared" si="1"/>
        <v/>
      </c>
      <c r="M46" s="27"/>
      <c r="N46" s="42" t="str">
        <f t="shared" si="2"/>
        <v/>
      </c>
      <c r="O46" s="77">
        <f t="shared" si="8"/>
        <v>0</v>
      </c>
      <c r="P46" s="81">
        <f t="shared" si="22"/>
        <v>0</v>
      </c>
      <c r="Q46" s="80">
        <f t="shared" si="9"/>
        <v>0</v>
      </c>
      <c r="R46" s="37" t="str">
        <f t="shared" si="10"/>
        <v/>
      </c>
      <c r="S46" s="24"/>
      <c r="T46" s="45" t="str">
        <f t="shared" si="11"/>
        <v/>
      </c>
      <c r="U46" s="42" t="str">
        <f t="shared" si="3"/>
        <v/>
      </c>
      <c r="V46" s="24"/>
      <c r="W46" s="42" t="str">
        <f t="shared" si="12"/>
        <v/>
      </c>
      <c r="X46" s="77">
        <f t="shared" si="4"/>
        <v>0</v>
      </c>
      <c r="Y46" s="92">
        <f>(G46*(Y20+0.05))+0</f>
        <v>0</v>
      </c>
      <c r="Z46" s="93">
        <f>ROUNDDOWN((H46*(Y20-0.02)),0)</f>
        <v>0</v>
      </c>
      <c r="AA46" s="41">
        <f t="shared" si="13"/>
        <v>0</v>
      </c>
      <c r="AB46" s="37" t="str">
        <f t="shared" si="14"/>
        <v/>
      </c>
      <c r="AC46" s="41"/>
      <c r="AD46" s="12" t="str">
        <f t="shared" si="23"/>
        <v/>
      </c>
      <c r="AE46" s="77">
        <f t="shared" si="5"/>
        <v>0</v>
      </c>
      <c r="AF46" s="56"/>
      <c r="AG46" s="57">
        <f t="shared" si="24"/>
        <v>0</v>
      </c>
      <c r="AH46" s="57"/>
      <c r="AI46" s="25" t="str">
        <f t="shared" si="15"/>
        <v/>
      </c>
      <c r="AJ46" s="57"/>
      <c r="AK46" s="12" t="str">
        <f t="shared" si="16"/>
        <v/>
      </c>
      <c r="AL46" s="39"/>
      <c r="AM46" s="56"/>
      <c r="AN46" s="57">
        <f t="shared" si="25"/>
        <v>0</v>
      </c>
      <c r="AO46" s="57"/>
      <c r="AP46" s="25" t="str">
        <f t="shared" si="17"/>
        <v/>
      </c>
      <c r="AQ46" s="57"/>
      <c r="AR46" s="12" t="str">
        <f t="shared" si="18"/>
        <v/>
      </c>
      <c r="AS46" s="39"/>
      <c r="AT46" s="68"/>
      <c r="AU46" s="35"/>
      <c r="AV46" s="37" t="str">
        <f t="shared" si="19"/>
        <v/>
      </c>
      <c r="AW46" s="35"/>
      <c r="AX46" s="41" t="str">
        <f t="shared" si="20"/>
        <v/>
      </c>
      <c r="AY46" s="42" t="str">
        <f t="shared" si="21"/>
        <v/>
      </c>
      <c r="AZ46" s="36"/>
      <c r="BA46" s="42" t="str">
        <f>IFERROR((((AX46+AZ46)-(AT46-(AT46*#REF!)))/(AX46+AZ46)),"")</f>
        <v/>
      </c>
      <c r="BB46" s="38"/>
      <c r="BC46" s="66"/>
      <c r="BD46" s="67"/>
      <c r="BE46" s="28"/>
      <c r="BF46" s="39"/>
      <c r="BY46" t="s">
        <v>104</v>
      </c>
    </row>
    <row r="47" spans="2:77" ht="23.25" x14ac:dyDescent="0.25">
      <c r="B47" s="23">
        <v>23</v>
      </c>
      <c r="C47" s="13"/>
      <c r="D47" s="82"/>
      <c r="E47" s="74"/>
      <c r="F47" s="76"/>
      <c r="G47" s="56"/>
      <c r="H47" s="78"/>
      <c r="I47" s="37" t="str">
        <f t="shared" si="6"/>
        <v/>
      </c>
      <c r="J47" s="24"/>
      <c r="K47" s="45" t="str">
        <f t="shared" si="7"/>
        <v/>
      </c>
      <c r="L47" s="42" t="str">
        <f t="shared" si="1"/>
        <v/>
      </c>
      <c r="M47" s="27"/>
      <c r="N47" s="42" t="str">
        <f t="shared" si="2"/>
        <v/>
      </c>
      <c r="O47" s="77">
        <f t="shared" si="8"/>
        <v>0</v>
      </c>
      <c r="P47" s="81">
        <f t="shared" si="22"/>
        <v>0</v>
      </c>
      <c r="Q47" s="80">
        <f t="shared" si="9"/>
        <v>0</v>
      </c>
      <c r="R47" s="37" t="str">
        <f t="shared" si="10"/>
        <v/>
      </c>
      <c r="S47" s="24"/>
      <c r="T47" s="45" t="str">
        <f t="shared" si="11"/>
        <v/>
      </c>
      <c r="U47" s="42" t="str">
        <f t="shared" si="3"/>
        <v/>
      </c>
      <c r="V47" s="24"/>
      <c r="W47" s="42" t="str">
        <f t="shared" si="12"/>
        <v/>
      </c>
      <c r="X47" s="77">
        <f t="shared" si="4"/>
        <v>0</v>
      </c>
      <c r="Y47" s="92">
        <f>(G47*(Y20+0.05))+0</f>
        <v>0</v>
      </c>
      <c r="Z47" s="93">
        <f>ROUNDDOWN((H47*(Y20-0.02)),0)</f>
        <v>0</v>
      </c>
      <c r="AA47" s="41">
        <f t="shared" si="13"/>
        <v>0</v>
      </c>
      <c r="AB47" s="37" t="str">
        <f t="shared" si="14"/>
        <v/>
      </c>
      <c r="AC47" s="41"/>
      <c r="AD47" s="12" t="str">
        <f t="shared" si="23"/>
        <v/>
      </c>
      <c r="AE47" s="77">
        <f t="shared" si="5"/>
        <v>0</v>
      </c>
      <c r="AF47" s="56"/>
      <c r="AG47" s="57">
        <f t="shared" si="24"/>
        <v>0</v>
      </c>
      <c r="AH47" s="57"/>
      <c r="AI47" s="25" t="str">
        <f t="shared" si="15"/>
        <v/>
      </c>
      <c r="AJ47" s="57"/>
      <c r="AK47" s="12" t="str">
        <f t="shared" si="16"/>
        <v/>
      </c>
      <c r="AL47" s="39"/>
      <c r="AM47" s="56"/>
      <c r="AN47" s="57">
        <f t="shared" si="25"/>
        <v>0</v>
      </c>
      <c r="AO47" s="57"/>
      <c r="AP47" s="25" t="str">
        <f t="shared" si="17"/>
        <v/>
      </c>
      <c r="AQ47" s="57"/>
      <c r="AR47" s="12" t="str">
        <f t="shared" si="18"/>
        <v/>
      </c>
      <c r="AS47" s="39"/>
      <c r="AT47" s="68"/>
      <c r="AU47" s="35"/>
      <c r="AV47" s="37" t="str">
        <f t="shared" si="19"/>
        <v/>
      </c>
      <c r="AW47" s="35"/>
      <c r="AX47" s="41" t="str">
        <f t="shared" si="20"/>
        <v/>
      </c>
      <c r="AY47" s="42" t="str">
        <f t="shared" si="21"/>
        <v/>
      </c>
      <c r="AZ47" s="36"/>
      <c r="BA47" s="42" t="str">
        <f>IFERROR((((AX47+AZ47)-(AT47-(AT47*#REF!)))/(AX47+AZ47)),"")</f>
        <v/>
      </c>
      <c r="BB47" s="38"/>
      <c r="BC47" s="66"/>
      <c r="BD47" s="67"/>
      <c r="BE47" s="28"/>
      <c r="BF47" s="39"/>
      <c r="BY47" t="s">
        <v>105</v>
      </c>
    </row>
    <row r="48" spans="2:77" ht="23.25" x14ac:dyDescent="0.25">
      <c r="B48" s="23">
        <v>24</v>
      </c>
      <c r="C48" s="13"/>
      <c r="D48" s="82"/>
      <c r="E48" s="74"/>
      <c r="F48" s="76"/>
      <c r="G48" s="56"/>
      <c r="H48" s="78"/>
      <c r="I48" s="37" t="str">
        <f t="shared" si="6"/>
        <v/>
      </c>
      <c r="J48" s="24"/>
      <c r="K48" s="45" t="str">
        <f t="shared" si="7"/>
        <v/>
      </c>
      <c r="L48" s="42" t="str">
        <f t="shared" si="1"/>
        <v/>
      </c>
      <c r="M48" s="27"/>
      <c r="N48" s="42" t="str">
        <f t="shared" si="2"/>
        <v/>
      </c>
      <c r="O48" s="77">
        <f t="shared" si="8"/>
        <v>0</v>
      </c>
      <c r="P48" s="81">
        <f t="shared" si="22"/>
        <v>0</v>
      </c>
      <c r="Q48" s="80">
        <f t="shared" si="9"/>
        <v>0</v>
      </c>
      <c r="R48" s="37" t="str">
        <f t="shared" si="10"/>
        <v/>
      </c>
      <c r="S48" s="24"/>
      <c r="T48" s="45" t="str">
        <f t="shared" si="11"/>
        <v/>
      </c>
      <c r="U48" s="42" t="str">
        <f t="shared" si="3"/>
        <v/>
      </c>
      <c r="V48" s="24"/>
      <c r="W48" s="42" t="str">
        <f t="shared" si="12"/>
        <v/>
      </c>
      <c r="X48" s="77">
        <f t="shared" si="4"/>
        <v>0</v>
      </c>
      <c r="Y48" s="92">
        <f>(G48*(Y20+0.05))+0</f>
        <v>0</v>
      </c>
      <c r="Z48" s="93">
        <f>ROUNDDOWN((H48*(Y20-0.02)),0)</f>
        <v>0</v>
      </c>
      <c r="AA48" s="41">
        <f t="shared" si="13"/>
        <v>0</v>
      </c>
      <c r="AB48" s="37" t="str">
        <f t="shared" si="14"/>
        <v/>
      </c>
      <c r="AC48" s="41"/>
      <c r="AD48" s="12" t="str">
        <f t="shared" si="23"/>
        <v/>
      </c>
      <c r="AE48" s="77">
        <f t="shared" si="5"/>
        <v>0</v>
      </c>
      <c r="AF48" s="56"/>
      <c r="AG48" s="57">
        <f t="shared" si="24"/>
        <v>0</v>
      </c>
      <c r="AH48" s="57"/>
      <c r="AI48" s="25" t="str">
        <f t="shared" si="15"/>
        <v/>
      </c>
      <c r="AJ48" s="57"/>
      <c r="AK48" s="12" t="str">
        <f t="shared" si="16"/>
        <v/>
      </c>
      <c r="AL48" s="39"/>
      <c r="AM48" s="56"/>
      <c r="AN48" s="57">
        <f t="shared" si="25"/>
        <v>0</v>
      </c>
      <c r="AO48" s="57"/>
      <c r="AP48" s="25" t="str">
        <f t="shared" si="17"/>
        <v/>
      </c>
      <c r="AQ48" s="57"/>
      <c r="AR48" s="12" t="str">
        <f t="shared" si="18"/>
        <v/>
      </c>
      <c r="AS48" s="39"/>
      <c r="AT48" s="68"/>
      <c r="AU48" s="35"/>
      <c r="AV48" s="37" t="str">
        <f t="shared" si="19"/>
        <v/>
      </c>
      <c r="AW48" s="35"/>
      <c r="AX48" s="41" t="str">
        <f t="shared" si="20"/>
        <v/>
      </c>
      <c r="AY48" s="42" t="str">
        <f t="shared" si="21"/>
        <v/>
      </c>
      <c r="AZ48" s="36"/>
      <c r="BA48" s="42" t="str">
        <f>IFERROR((((AX48+AZ48)-(AT48-(AT48*#REF!)))/(AX48+AZ48)),"")</f>
        <v/>
      </c>
      <c r="BB48" s="38"/>
      <c r="BC48" s="66"/>
      <c r="BD48" s="67"/>
      <c r="BE48" s="28"/>
      <c r="BF48" s="39"/>
      <c r="BY48" t="s">
        <v>106</v>
      </c>
    </row>
    <row r="49" spans="2:77" ht="23.25" x14ac:dyDescent="0.25">
      <c r="B49" s="23">
        <v>25</v>
      </c>
      <c r="C49" s="13"/>
      <c r="D49" s="82"/>
      <c r="E49" s="74"/>
      <c r="F49" s="76"/>
      <c r="G49" s="56"/>
      <c r="H49" s="78"/>
      <c r="I49" s="37" t="str">
        <f t="shared" si="6"/>
        <v/>
      </c>
      <c r="J49" s="24"/>
      <c r="K49" s="45" t="str">
        <f t="shared" si="7"/>
        <v/>
      </c>
      <c r="L49" s="42" t="str">
        <f t="shared" si="1"/>
        <v/>
      </c>
      <c r="M49" s="27"/>
      <c r="N49" s="42" t="str">
        <f t="shared" si="2"/>
        <v/>
      </c>
      <c r="O49" s="77">
        <f t="shared" si="8"/>
        <v>0</v>
      </c>
      <c r="P49" s="81">
        <f t="shared" si="22"/>
        <v>0</v>
      </c>
      <c r="Q49" s="80">
        <f t="shared" si="9"/>
        <v>0</v>
      </c>
      <c r="R49" s="37" t="str">
        <f t="shared" si="10"/>
        <v/>
      </c>
      <c r="S49" s="24"/>
      <c r="T49" s="45" t="str">
        <f t="shared" si="11"/>
        <v/>
      </c>
      <c r="U49" s="42" t="str">
        <f t="shared" si="3"/>
        <v/>
      </c>
      <c r="V49" s="24"/>
      <c r="W49" s="42" t="str">
        <f t="shared" si="12"/>
        <v/>
      </c>
      <c r="X49" s="77">
        <f t="shared" si="4"/>
        <v>0</v>
      </c>
      <c r="Y49" s="92">
        <f>(G49*(Y20+0.05))+0</f>
        <v>0</v>
      </c>
      <c r="Z49" s="93">
        <f>ROUNDDOWN((H49*(Y20-0.02)),0)</f>
        <v>0</v>
      </c>
      <c r="AA49" s="41">
        <f t="shared" si="13"/>
        <v>0</v>
      </c>
      <c r="AB49" s="37" t="str">
        <f t="shared" si="14"/>
        <v/>
      </c>
      <c r="AC49" s="41"/>
      <c r="AD49" s="12" t="str">
        <f t="shared" si="23"/>
        <v/>
      </c>
      <c r="AE49" s="77">
        <f t="shared" si="5"/>
        <v>0</v>
      </c>
      <c r="AF49" s="56"/>
      <c r="AG49" s="57">
        <f t="shared" si="24"/>
        <v>0</v>
      </c>
      <c r="AH49" s="57"/>
      <c r="AI49" s="25" t="str">
        <f t="shared" si="15"/>
        <v/>
      </c>
      <c r="AJ49" s="57"/>
      <c r="AK49" s="12" t="str">
        <f t="shared" si="16"/>
        <v/>
      </c>
      <c r="AL49" s="39"/>
      <c r="AM49" s="56"/>
      <c r="AN49" s="57">
        <f t="shared" si="25"/>
        <v>0</v>
      </c>
      <c r="AO49" s="57"/>
      <c r="AP49" s="25" t="str">
        <f t="shared" si="17"/>
        <v/>
      </c>
      <c r="AQ49" s="57"/>
      <c r="AR49" s="12" t="str">
        <f t="shared" si="18"/>
        <v/>
      </c>
      <c r="AS49" s="39"/>
      <c r="AT49" s="68"/>
      <c r="AU49" s="35"/>
      <c r="AV49" s="37" t="str">
        <f t="shared" si="19"/>
        <v/>
      </c>
      <c r="AW49" s="35"/>
      <c r="AX49" s="41" t="str">
        <f t="shared" si="20"/>
        <v/>
      </c>
      <c r="AY49" s="42" t="str">
        <f t="shared" si="21"/>
        <v/>
      </c>
      <c r="AZ49" s="36"/>
      <c r="BA49" s="42" t="str">
        <f>IFERROR((((AX49+AZ49)-(AT49-(AT49*#REF!)))/(AX49+AZ49)),"")</f>
        <v/>
      </c>
      <c r="BB49" s="38"/>
      <c r="BC49" s="66"/>
      <c r="BD49" s="67"/>
      <c r="BE49" s="28"/>
      <c r="BF49" s="39"/>
      <c r="BY49" t="s">
        <v>107</v>
      </c>
    </row>
    <row r="50" spans="2:77" ht="23.25" x14ac:dyDescent="0.25">
      <c r="B50" s="23">
        <v>26</v>
      </c>
      <c r="C50" s="13"/>
      <c r="D50" s="82"/>
      <c r="E50" s="74"/>
      <c r="F50" s="76"/>
      <c r="G50" s="56"/>
      <c r="H50" s="78"/>
      <c r="I50" s="37" t="str">
        <f t="shared" si="6"/>
        <v/>
      </c>
      <c r="J50" s="24"/>
      <c r="K50" s="45" t="str">
        <f t="shared" si="7"/>
        <v/>
      </c>
      <c r="L50" s="42" t="str">
        <f t="shared" si="1"/>
        <v/>
      </c>
      <c r="M50" s="27"/>
      <c r="N50" s="42" t="str">
        <f t="shared" si="2"/>
        <v/>
      </c>
      <c r="O50" s="77">
        <f t="shared" si="8"/>
        <v>0</v>
      </c>
      <c r="P50" s="81">
        <f t="shared" si="22"/>
        <v>0</v>
      </c>
      <c r="Q50" s="80">
        <f t="shared" si="9"/>
        <v>0</v>
      </c>
      <c r="R50" s="37" t="str">
        <f t="shared" si="10"/>
        <v/>
      </c>
      <c r="S50" s="24"/>
      <c r="T50" s="45" t="str">
        <f t="shared" si="11"/>
        <v/>
      </c>
      <c r="U50" s="42" t="str">
        <f t="shared" si="3"/>
        <v/>
      </c>
      <c r="V50" s="24"/>
      <c r="W50" s="42" t="str">
        <f t="shared" si="12"/>
        <v/>
      </c>
      <c r="X50" s="77">
        <f t="shared" si="4"/>
        <v>0</v>
      </c>
      <c r="Y50" s="92">
        <f>(G50*(Y20+0.05))+0</f>
        <v>0</v>
      </c>
      <c r="Z50" s="93">
        <f>ROUNDDOWN((H50*(Y20-0.02)),0)</f>
        <v>0</v>
      </c>
      <c r="AA50" s="41">
        <f t="shared" si="13"/>
        <v>0</v>
      </c>
      <c r="AB50" s="37" t="str">
        <f t="shared" si="14"/>
        <v/>
      </c>
      <c r="AC50" s="41"/>
      <c r="AD50" s="12" t="str">
        <f t="shared" si="23"/>
        <v/>
      </c>
      <c r="AE50" s="77">
        <f t="shared" si="5"/>
        <v>0</v>
      </c>
      <c r="AF50" s="56"/>
      <c r="AG50" s="57">
        <f t="shared" si="24"/>
        <v>0</v>
      </c>
      <c r="AH50" s="57"/>
      <c r="AI50" s="25" t="str">
        <f t="shared" si="15"/>
        <v/>
      </c>
      <c r="AJ50" s="57"/>
      <c r="AK50" s="12" t="str">
        <f t="shared" si="16"/>
        <v/>
      </c>
      <c r="AL50" s="39"/>
      <c r="AM50" s="56"/>
      <c r="AN50" s="57">
        <f t="shared" si="25"/>
        <v>0</v>
      </c>
      <c r="AO50" s="57"/>
      <c r="AP50" s="25" t="str">
        <f t="shared" si="17"/>
        <v/>
      </c>
      <c r="AQ50" s="57"/>
      <c r="AR50" s="12" t="str">
        <f t="shared" si="18"/>
        <v/>
      </c>
      <c r="AS50" s="39"/>
      <c r="AT50" s="68"/>
      <c r="AU50" s="35"/>
      <c r="AV50" s="37" t="str">
        <f t="shared" si="19"/>
        <v/>
      </c>
      <c r="AW50" s="35"/>
      <c r="AX50" s="41" t="str">
        <f t="shared" si="20"/>
        <v/>
      </c>
      <c r="AY50" s="42" t="str">
        <f t="shared" si="21"/>
        <v/>
      </c>
      <c r="AZ50" s="36"/>
      <c r="BA50" s="42" t="str">
        <f>IFERROR((((AX50+AZ50)-(AT50-(AT50*#REF!)))/(AX50+AZ50)),"")</f>
        <v/>
      </c>
      <c r="BB50" s="38"/>
      <c r="BC50" s="66"/>
      <c r="BD50" s="67"/>
      <c r="BE50" s="28"/>
      <c r="BF50" s="39"/>
      <c r="BY50" t="s">
        <v>108</v>
      </c>
    </row>
    <row r="51" spans="2:77" ht="23.25" x14ac:dyDescent="0.25">
      <c r="B51" s="23">
        <v>27</v>
      </c>
      <c r="C51" s="13"/>
      <c r="D51" s="82"/>
      <c r="E51" s="74"/>
      <c r="F51" s="76"/>
      <c r="G51" s="56"/>
      <c r="H51" s="78"/>
      <c r="I51" s="37" t="str">
        <f t="shared" si="6"/>
        <v/>
      </c>
      <c r="J51" s="24"/>
      <c r="K51" s="45" t="str">
        <f t="shared" si="7"/>
        <v/>
      </c>
      <c r="L51" s="42" t="str">
        <f t="shared" si="1"/>
        <v/>
      </c>
      <c r="M51" s="27"/>
      <c r="N51" s="42" t="str">
        <f t="shared" si="2"/>
        <v/>
      </c>
      <c r="O51" s="77">
        <f t="shared" si="8"/>
        <v>0</v>
      </c>
      <c r="P51" s="81">
        <f t="shared" si="22"/>
        <v>0</v>
      </c>
      <c r="Q51" s="80">
        <f t="shared" si="9"/>
        <v>0</v>
      </c>
      <c r="R51" s="37" t="str">
        <f t="shared" si="10"/>
        <v/>
      </c>
      <c r="S51" s="24"/>
      <c r="T51" s="45" t="str">
        <f t="shared" si="11"/>
        <v/>
      </c>
      <c r="U51" s="42" t="str">
        <f t="shared" si="3"/>
        <v/>
      </c>
      <c r="V51" s="24"/>
      <c r="W51" s="42" t="str">
        <f t="shared" si="12"/>
        <v/>
      </c>
      <c r="X51" s="77">
        <f t="shared" si="4"/>
        <v>0</v>
      </c>
      <c r="Y51" s="92">
        <f>(G51*(Y20+0.05))+0</f>
        <v>0</v>
      </c>
      <c r="Z51" s="93">
        <f>ROUNDDOWN((H51*(Y20-0.02)),0)</f>
        <v>0</v>
      </c>
      <c r="AA51" s="41">
        <f t="shared" si="13"/>
        <v>0</v>
      </c>
      <c r="AB51" s="37" t="str">
        <f t="shared" si="14"/>
        <v/>
      </c>
      <c r="AC51" s="41"/>
      <c r="AD51" s="12" t="str">
        <f t="shared" si="23"/>
        <v/>
      </c>
      <c r="AE51" s="77">
        <f t="shared" si="5"/>
        <v>0</v>
      </c>
      <c r="AF51" s="56"/>
      <c r="AG51" s="57">
        <f t="shared" si="24"/>
        <v>0</v>
      </c>
      <c r="AH51" s="57"/>
      <c r="AI51" s="25" t="str">
        <f t="shared" si="15"/>
        <v/>
      </c>
      <c r="AJ51" s="57"/>
      <c r="AK51" s="12" t="str">
        <f t="shared" si="16"/>
        <v/>
      </c>
      <c r="AL51" s="39"/>
      <c r="AM51" s="56"/>
      <c r="AN51" s="57">
        <f t="shared" si="25"/>
        <v>0</v>
      </c>
      <c r="AO51" s="57"/>
      <c r="AP51" s="25" t="str">
        <f t="shared" si="17"/>
        <v/>
      </c>
      <c r="AQ51" s="57"/>
      <c r="AR51" s="12" t="str">
        <f t="shared" si="18"/>
        <v/>
      </c>
      <c r="AS51" s="39"/>
      <c r="AT51" s="68"/>
      <c r="AU51" s="35"/>
      <c r="AV51" s="37" t="str">
        <f t="shared" si="19"/>
        <v/>
      </c>
      <c r="AW51" s="35"/>
      <c r="AX51" s="41" t="str">
        <f t="shared" si="20"/>
        <v/>
      </c>
      <c r="AY51" s="42" t="str">
        <f t="shared" si="21"/>
        <v/>
      </c>
      <c r="AZ51" s="36"/>
      <c r="BA51" s="42" t="str">
        <f>IFERROR((((AX51+AZ51)-(AT51-(AT51*#REF!)))/(AX51+AZ51)),"")</f>
        <v/>
      </c>
      <c r="BB51" s="38"/>
      <c r="BC51" s="66"/>
      <c r="BD51" s="67"/>
      <c r="BE51" s="28"/>
      <c r="BF51" s="39"/>
      <c r="BY51" t="s">
        <v>109</v>
      </c>
    </row>
    <row r="52" spans="2:77" ht="23.25" x14ac:dyDescent="0.25">
      <c r="B52" s="23">
        <v>28</v>
      </c>
      <c r="C52" s="13"/>
      <c r="D52" s="82"/>
      <c r="E52" s="74"/>
      <c r="F52" s="76"/>
      <c r="G52" s="56"/>
      <c r="H52" s="78"/>
      <c r="I52" s="37" t="str">
        <f t="shared" si="6"/>
        <v/>
      </c>
      <c r="J52" s="24"/>
      <c r="K52" s="45" t="str">
        <f t="shared" si="7"/>
        <v/>
      </c>
      <c r="L52" s="42" t="str">
        <f t="shared" si="1"/>
        <v/>
      </c>
      <c r="M52" s="27"/>
      <c r="N52" s="42" t="str">
        <f t="shared" si="2"/>
        <v/>
      </c>
      <c r="O52" s="77">
        <f t="shared" si="8"/>
        <v>0</v>
      </c>
      <c r="P52" s="81">
        <f t="shared" si="22"/>
        <v>0</v>
      </c>
      <c r="Q52" s="80">
        <f t="shared" si="9"/>
        <v>0</v>
      </c>
      <c r="R52" s="37" t="str">
        <f t="shared" si="10"/>
        <v/>
      </c>
      <c r="S52" s="24"/>
      <c r="T52" s="45" t="str">
        <f t="shared" si="11"/>
        <v/>
      </c>
      <c r="U52" s="42" t="str">
        <f t="shared" si="3"/>
        <v/>
      </c>
      <c r="V52" s="24"/>
      <c r="W52" s="42" t="str">
        <f t="shared" si="12"/>
        <v/>
      </c>
      <c r="X52" s="77">
        <f t="shared" si="4"/>
        <v>0</v>
      </c>
      <c r="Y52" s="92">
        <f>(G52*(Y20+0.05))+0</f>
        <v>0</v>
      </c>
      <c r="Z52" s="93">
        <f>ROUNDDOWN((H52*(Y20-0.02)),0)</f>
        <v>0</v>
      </c>
      <c r="AA52" s="41">
        <f t="shared" si="13"/>
        <v>0</v>
      </c>
      <c r="AB52" s="37" t="str">
        <f t="shared" si="14"/>
        <v/>
      </c>
      <c r="AC52" s="41"/>
      <c r="AD52" s="12" t="str">
        <f t="shared" si="23"/>
        <v/>
      </c>
      <c r="AE52" s="77">
        <f t="shared" si="5"/>
        <v>0</v>
      </c>
      <c r="AF52" s="56"/>
      <c r="AG52" s="57">
        <f t="shared" si="24"/>
        <v>0</v>
      </c>
      <c r="AH52" s="57"/>
      <c r="AI52" s="25" t="str">
        <f t="shared" si="15"/>
        <v/>
      </c>
      <c r="AJ52" s="57"/>
      <c r="AK52" s="12" t="str">
        <f t="shared" si="16"/>
        <v/>
      </c>
      <c r="AL52" s="39"/>
      <c r="AM52" s="56"/>
      <c r="AN52" s="57">
        <f t="shared" si="25"/>
        <v>0</v>
      </c>
      <c r="AO52" s="57"/>
      <c r="AP52" s="25" t="str">
        <f t="shared" si="17"/>
        <v/>
      </c>
      <c r="AQ52" s="57"/>
      <c r="AR52" s="12" t="str">
        <f t="shared" si="18"/>
        <v/>
      </c>
      <c r="AS52" s="39"/>
      <c r="AT52" s="68"/>
      <c r="AU52" s="35"/>
      <c r="AV52" s="37" t="str">
        <f t="shared" si="19"/>
        <v/>
      </c>
      <c r="AW52" s="35"/>
      <c r="AX52" s="41" t="str">
        <f t="shared" si="20"/>
        <v/>
      </c>
      <c r="AY52" s="42" t="str">
        <f t="shared" si="21"/>
        <v/>
      </c>
      <c r="AZ52" s="36"/>
      <c r="BA52" s="42" t="str">
        <f>IFERROR((((AX52+AZ52)-(AT52-(AT52*#REF!)))/(AX52+AZ52)),"")</f>
        <v/>
      </c>
      <c r="BB52" s="38"/>
      <c r="BC52" s="66"/>
      <c r="BD52" s="67"/>
      <c r="BE52" s="28"/>
      <c r="BF52" s="39"/>
      <c r="BY52" t="s">
        <v>29</v>
      </c>
    </row>
    <row r="53" spans="2:77" ht="23.25" x14ac:dyDescent="0.25">
      <c r="B53" s="23">
        <v>29</v>
      </c>
      <c r="C53" s="13"/>
      <c r="D53" s="82"/>
      <c r="E53" s="74"/>
      <c r="F53" s="76"/>
      <c r="G53" s="56"/>
      <c r="H53" s="78"/>
      <c r="I53" s="37" t="str">
        <f t="shared" si="6"/>
        <v/>
      </c>
      <c r="J53" s="24"/>
      <c r="K53" s="45" t="str">
        <f t="shared" si="7"/>
        <v/>
      </c>
      <c r="L53" s="42" t="str">
        <f t="shared" si="1"/>
        <v/>
      </c>
      <c r="M53" s="27"/>
      <c r="N53" s="42" t="str">
        <f t="shared" si="2"/>
        <v/>
      </c>
      <c r="O53" s="77">
        <f t="shared" si="8"/>
        <v>0</v>
      </c>
      <c r="P53" s="81">
        <f t="shared" si="22"/>
        <v>0</v>
      </c>
      <c r="Q53" s="80">
        <f t="shared" si="9"/>
        <v>0</v>
      </c>
      <c r="R53" s="37" t="str">
        <f t="shared" si="10"/>
        <v/>
      </c>
      <c r="S53" s="24"/>
      <c r="T53" s="45" t="str">
        <f t="shared" si="11"/>
        <v/>
      </c>
      <c r="U53" s="42" t="str">
        <f t="shared" si="3"/>
        <v/>
      </c>
      <c r="V53" s="24"/>
      <c r="W53" s="42" t="str">
        <f t="shared" si="12"/>
        <v/>
      </c>
      <c r="X53" s="77">
        <f t="shared" si="4"/>
        <v>0</v>
      </c>
      <c r="Y53" s="92">
        <f>(G53*(Y20+0.05))+0</f>
        <v>0</v>
      </c>
      <c r="Z53" s="93">
        <f>ROUNDDOWN((H53*(Y20-0.02)),0)</f>
        <v>0</v>
      </c>
      <c r="AA53" s="41">
        <f t="shared" si="13"/>
        <v>0</v>
      </c>
      <c r="AB53" s="37" t="str">
        <f t="shared" si="14"/>
        <v/>
      </c>
      <c r="AC53" s="41"/>
      <c r="AD53" s="12" t="str">
        <f t="shared" si="23"/>
        <v/>
      </c>
      <c r="AE53" s="77">
        <f t="shared" si="5"/>
        <v>0</v>
      </c>
      <c r="AF53" s="56"/>
      <c r="AG53" s="57">
        <f t="shared" si="24"/>
        <v>0</v>
      </c>
      <c r="AH53" s="57"/>
      <c r="AI53" s="25" t="str">
        <f t="shared" si="15"/>
        <v/>
      </c>
      <c r="AJ53" s="57"/>
      <c r="AK53" s="12" t="str">
        <f t="shared" si="16"/>
        <v/>
      </c>
      <c r="AL53" s="39"/>
      <c r="AM53" s="56"/>
      <c r="AN53" s="57">
        <f t="shared" si="25"/>
        <v>0</v>
      </c>
      <c r="AO53" s="57"/>
      <c r="AP53" s="25" t="str">
        <f t="shared" si="17"/>
        <v/>
      </c>
      <c r="AQ53" s="57"/>
      <c r="AR53" s="12" t="str">
        <f t="shared" si="18"/>
        <v/>
      </c>
      <c r="AS53" s="39"/>
      <c r="AT53" s="68"/>
      <c r="AU53" s="35"/>
      <c r="AV53" s="37" t="str">
        <f t="shared" si="19"/>
        <v/>
      </c>
      <c r="AW53" s="35"/>
      <c r="AX53" s="41" t="str">
        <f t="shared" si="20"/>
        <v/>
      </c>
      <c r="AY53" s="42" t="str">
        <f t="shared" si="21"/>
        <v/>
      </c>
      <c r="AZ53" s="36"/>
      <c r="BA53" s="42" t="str">
        <f>IFERROR((((AX53+AZ53)-(AT53-(AT53*#REF!)))/(AX53+AZ53)),"")</f>
        <v/>
      </c>
      <c r="BB53" s="38"/>
      <c r="BC53" s="66"/>
      <c r="BD53" s="67"/>
      <c r="BE53" s="28"/>
      <c r="BF53" s="39"/>
      <c r="BY53" t="s">
        <v>30</v>
      </c>
    </row>
    <row r="54" spans="2:77" ht="23.25" x14ac:dyDescent="0.25">
      <c r="B54" s="23">
        <v>30</v>
      </c>
      <c r="C54" s="13"/>
      <c r="D54" s="82"/>
      <c r="E54" s="74"/>
      <c r="F54" s="76"/>
      <c r="G54" s="56"/>
      <c r="H54" s="78"/>
      <c r="I54" s="37" t="str">
        <f t="shared" si="6"/>
        <v/>
      </c>
      <c r="J54" s="24"/>
      <c r="K54" s="45" t="str">
        <f t="shared" si="7"/>
        <v/>
      </c>
      <c r="L54" s="42" t="str">
        <f t="shared" si="1"/>
        <v/>
      </c>
      <c r="M54" s="27"/>
      <c r="N54" s="42" t="str">
        <f t="shared" si="2"/>
        <v/>
      </c>
      <c r="O54" s="77">
        <f t="shared" si="8"/>
        <v>0</v>
      </c>
      <c r="P54" s="81">
        <f t="shared" si="22"/>
        <v>0</v>
      </c>
      <c r="Q54" s="80">
        <f t="shared" si="9"/>
        <v>0</v>
      </c>
      <c r="R54" s="37" t="str">
        <f t="shared" si="10"/>
        <v/>
      </c>
      <c r="S54" s="24"/>
      <c r="T54" s="45" t="str">
        <f t="shared" si="11"/>
        <v/>
      </c>
      <c r="U54" s="42" t="str">
        <f t="shared" si="3"/>
        <v/>
      </c>
      <c r="V54" s="24"/>
      <c r="W54" s="42" t="str">
        <f t="shared" si="12"/>
        <v/>
      </c>
      <c r="X54" s="77">
        <f t="shared" si="4"/>
        <v>0</v>
      </c>
      <c r="Y54" s="92">
        <f>(G54*(Y20+0.05))+0</f>
        <v>0</v>
      </c>
      <c r="Z54" s="93">
        <f>ROUNDDOWN((H54*(Y20-0.02)),0)</f>
        <v>0</v>
      </c>
      <c r="AA54" s="41">
        <f t="shared" si="13"/>
        <v>0</v>
      </c>
      <c r="AB54" s="37" t="str">
        <f t="shared" si="14"/>
        <v/>
      </c>
      <c r="AC54" s="41"/>
      <c r="AD54" s="12" t="str">
        <f t="shared" si="23"/>
        <v/>
      </c>
      <c r="AE54" s="77">
        <f t="shared" si="5"/>
        <v>0</v>
      </c>
      <c r="AF54" s="56"/>
      <c r="AG54" s="57">
        <f t="shared" si="24"/>
        <v>0</v>
      </c>
      <c r="AH54" s="57"/>
      <c r="AI54" s="25" t="str">
        <f t="shared" si="15"/>
        <v/>
      </c>
      <c r="AJ54" s="57"/>
      <c r="AK54" s="12" t="str">
        <f t="shared" si="16"/>
        <v/>
      </c>
      <c r="AL54" s="39"/>
      <c r="AM54" s="56"/>
      <c r="AN54" s="57">
        <f t="shared" si="25"/>
        <v>0</v>
      </c>
      <c r="AO54" s="57"/>
      <c r="AP54" s="25" t="str">
        <f t="shared" si="17"/>
        <v/>
      </c>
      <c r="AQ54" s="57"/>
      <c r="AR54" s="12" t="str">
        <f t="shared" si="18"/>
        <v/>
      </c>
      <c r="AS54" s="39"/>
      <c r="AT54" s="68"/>
      <c r="AU54" s="35"/>
      <c r="AV54" s="37" t="str">
        <f t="shared" si="19"/>
        <v/>
      </c>
      <c r="AW54" s="35"/>
      <c r="AX54" s="41" t="str">
        <f t="shared" si="20"/>
        <v/>
      </c>
      <c r="AY54" s="42" t="str">
        <f t="shared" si="21"/>
        <v/>
      </c>
      <c r="AZ54" s="36"/>
      <c r="BA54" s="42" t="str">
        <f>IFERROR((((AX54+AZ54)-(AT54-(AT54*#REF!)))/(AX54+AZ54)),"")</f>
        <v/>
      </c>
      <c r="BB54" s="38"/>
      <c r="BC54" s="66"/>
      <c r="BD54" s="67"/>
      <c r="BE54" s="28"/>
      <c r="BF54" s="39"/>
      <c r="BY54" t="s">
        <v>31</v>
      </c>
    </row>
    <row r="55" spans="2:77" ht="23.25" x14ac:dyDescent="0.25">
      <c r="B55" s="23">
        <v>31</v>
      </c>
      <c r="C55" s="13"/>
      <c r="D55" s="82"/>
      <c r="E55" s="74"/>
      <c r="F55" s="76"/>
      <c r="G55" s="56"/>
      <c r="H55" s="78"/>
      <c r="I55" s="37" t="str">
        <f t="shared" si="6"/>
        <v/>
      </c>
      <c r="J55" s="24"/>
      <c r="K55" s="45" t="str">
        <f t="shared" si="7"/>
        <v/>
      </c>
      <c r="L55" s="42" t="str">
        <f t="shared" si="1"/>
        <v/>
      </c>
      <c r="M55" s="27"/>
      <c r="N55" s="42" t="str">
        <f t="shared" si="2"/>
        <v/>
      </c>
      <c r="O55" s="77">
        <f t="shared" si="8"/>
        <v>0</v>
      </c>
      <c r="P55" s="81">
        <f t="shared" si="22"/>
        <v>0</v>
      </c>
      <c r="Q55" s="80">
        <f t="shared" si="9"/>
        <v>0</v>
      </c>
      <c r="R55" s="37" t="str">
        <f t="shared" si="10"/>
        <v/>
      </c>
      <c r="S55" s="24"/>
      <c r="T55" s="45" t="str">
        <f t="shared" si="11"/>
        <v/>
      </c>
      <c r="U55" s="42" t="str">
        <f t="shared" si="3"/>
        <v/>
      </c>
      <c r="V55" s="24"/>
      <c r="W55" s="42" t="str">
        <f t="shared" si="12"/>
        <v/>
      </c>
      <c r="X55" s="77">
        <f t="shared" si="4"/>
        <v>0</v>
      </c>
      <c r="Y55" s="92">
        <f>(G55*(Y20+0.05))+0</f>
        <v>0</v>
      </c>
      <c r="Z55" s="93">
        <f>ROUNDDOWN((H55*(Y20-0.02)),0)</f>
        <v>0</v>
      </c>
      <c r="AA55" s="41">
        <f t="shared" si="13"/>
        <v>0</v>
      </c>
      <c r="AB55" s="37" t="str">
        <f t="shared" si="14"/>
        <v/>
      </c>
      <c r="AC55" s="41"/>
      <c r="AD55" s="12" t="str">
        <f t="shared" si="23"/>
        <v/>
      </c>
      <c r="AE55" s="77">
        <f t="shared" si="5"/>
        <v>0</v>
      </c>
      <c r="AF55" s="56"/>
      <c r="AG55" s="57">
        <f t="shared" si="24"/>
        <v>0</v>
      </c>
      <c r="AH55" s="57"/>
      <c r="AI55" s="25" t="str">
        <f t="shared" si="15"/>
        <v/>
      </c>
      <c r="AJ55" s="57"/>
      <c r="AK55" s="12" t="str">
        <f t="shared" si="16"/>
        <v/>
      </c>
      <c r="AL55" s="39"/>
      <c r="AM55" s="56"/>
      <c r="AN55" s="57">
        <f t="shared" si="25"/>
        <v>0</v>
      </c>
      <c r="AO55" s="57"/>
      <c r="AP55" s="25" t="str">
        <f t="shared" si="17"/>
        <v/>
      </c>
      <c r="AQ55" s="57"/>
      <c r="AR55" s="12" t="str">
        <f t="shared" si="18"/>
        <v/>
      </c>
      <c r="AS55" s="39"/>
      <c r="AT55" s="68"/>
      <c r="AU55" s="35"/>
      <c r="AV55" s="37" t="str">
        <f t="shared" si="19"/>
        <v/>
      </c>
      <c r="AW55" s="35"/>
      <c r="AX55" s="41" t="str">
        <f t="shared" si="20"/>
        <v/>
      </c>
      <c r="AY55" s="42" t="str">
        <f t="shared" si="21"/>
        <v/>
      </c>
      <c r="AZ55" s="36"/>
      <c r="BA55" s="42" t="str">
        <f>IFERROR((((AX55+AZ55)-(AT55-(AT55*#REF!)))/(AX55+AZ55)),"")</f>
        <v/>
      </c>
      <c r="BB55" s="38"/>
      <c r="BC55" s="66"/>
      <c r="BD55" s="67"/>
      <c r="BE55" s="28"/>
      <c r="BF55" s="39"/>
      <c r="BY55" t="s">
        <v>32</v>
      </c>
    </row>
    <row r="56" spans="2:77" ht="23.25" x14ac:dyDescent="0.25">
      <c r="B56" s="23">
        <v>32</v>
      </c>
      <c r="C56" s="13"/>
      <c r="D56" s="82"/>
      <c r="E56" s="74"/>
      <c r="F56" s="76"/>
      <c r="G56" s="56"/>
      <c r="H56" s="78"/>
      <c r="I56" s="37" t="str">
        <f t="shared" si="6"/>
        <v/>
      </c>
      <c r="J56" s="24"/>
      <c r="K56" s="45" t="str">
        <f t="shared" si="7"/>
        <v/>
      </c>
      <c r="L56" s="42" t="str">
        <f t="shared" si="1"/>
        <v/>
      </c>
      <c r="M56" s="27"/>
      <c r="N56" s="42" t="str">
        <f t="shared" si="2"/>
        <v/>
      </c>
      <c r="O56" s="77">
        <f t="shared" si="8"/>
        <v>0</v>
      </c>
      <c r="P56" s="81">
        <f t="shared" si="22"/>
        <v>0</v>
      </c>
      <c r="Q56" s="80">
        <f t="shared" si="9"/>
        <v>0</v>
      </c>
      <c r="R56" s="37" t="str">
        <f t="shared" si="10"/>
        <v/>
      </c>
      <c r="S56" s="24"/>
      <c r="T56" s="45" t="str">
        <f t="shared" si="11"/>
        <v/>
      </c>
      <c r="U56" s="42" t="str">
        <f t="shared" si="3"/>
        <v/>
      </c>
      <c r="V56" s="24"/>
      <c r="W56" s="42" t="str">
        <f t="shared" si="12"/>
        <v/>
      </c>
      <c r="X56" s="77">
        <f t="shared" si="4"/>
        <v>0</v>
      </c>
      <c r="Y56" s="92">
        <f>(G56*(Y20+0.05))+0</f>
        <v>0</v>
      </c>
      <c r="Z56" s="93">
        <f>ROUNDDOWN((H56*(Y20-0.02)),0)</f>
        <v>0</v>
      </c>
      <c r="AA56" s="41">
        <f t="shared" si="13"/>
        <v>0</v>
      </c>
      <c r="AB56" s="37" t="str">
        <f t="shared" si="14"/>
        <v/>
      </c>
      <c r="AC56" s="41"/>
      <c r="AD56" s="12" t="str">
        <f t="shared" si="23"/>
        <v/>
      </c>
      <c r="AE56" s="77">
        <f t="shared" si="5"/>
        <v>0</v>
      </c>
      <c r="AF56" s="56"/>
      <c r="AG56" s="57">
        <f t="shared" si="24"/>
        <v>0</v>
      </c>
      <c r="AH56" s="57"/>
      <c r="AI56" s="25" t="str">
        <f t="shared" si="15"/>
        <v/>
      </c>
      <c r="AJ56" s="57"/>
      <c r="AK56" s="12" t="str">
        <f t="shared" si="16"/>
        <v/>
      </c>
      <c r="AL56" s="39"/>
      <c r="AM56" s="56"/>
      <c r="AN56" s="57">
        <f t="shared" si="25"/>
        <v>0</v>
      </c>
      <c r="AO56" s="57"/>
      <c r="AP56" s="25" t="str">
        <f t="shared" si="17"/>
        <v/>
      </c>
      <c r="AQ56" s="57"/>
      <c r="AR56" s="12" t="str">
        <f t="shared" si="18"/>
        <v/>
      </c>
      <c r="AS56" s="39"/>
      <c r="AT56" s="68"/>
      <c r="AU56" s="35"/>
      <c r="AV56" s="37" t="str">
        <f t="shared" si="19"/>
        <v/>
      </c>
      <c r="AW56" s="35"/>
      <c r="AX56" s="41" t="str">
        <f t="shared" si="20"/>
        <v/>
      </c>
      <c r="AY56" s="42" t="str">
        <f t="shared" si="21"/>
        <v/>
      </c>
      <c r="AZ56" s="36"/>
      <c r="BA56" s="42" t="str">
        <f>IFERROR((((AX56+AZ56)-(AT56-(AT56*#REF!)))/(AX56+AZ56)),"")</f>
        <v/>
      </c>
      <c r="BB56" s="38"/>
      <c r="BC56" s="66"/>
      <c r="BD56" s="67"/>
      <c r="BE56" s="28"/>
      <c r="BF56" s="39"/>
      <c r="BY56" t="s">
        <v>33</v>
      </c>
    </row>
    <row r="57" spans="2:77" ht="23.25" x14ac:dyDescent="0.25">
      <c r="B57" s="23">
        <v>33</v>
      </c>
      <c r="C57" s="13"/>
      <c r="D57" s="82"/>
      <c r="E57" s="74"/>
      <c r="F57" s="76"/>
      <c r="G57" s="56"/>
      <c r="H57" s="78"/>
      <c r="I57" s="37" t="str">
        <f t="shared" si="6"/>
        <v/>
      </c>
      <c r="J57" s="24"/>
      <c r="K57" s="45" t="str">
        <f t="shared" si="7"/>
        <v/>
      </c>
      <c r="L57" s="42" t="str">
        <f t="shared" ref="L57:L78" si="26">IFERROR(1-(G57/K57),"")</f>
        <v/>
      </c>
      <c r="M57" s="27"/>
      <c r="N57" s="42" t="str">
        <f t="shared" ref="N57:N78" si="27">IFERROR((((K57+M57)-(G57-(G57*$D$16)))/(K57+M57)),"")</f>
        <v/>
      </c>
      <c r="O57" s="77">
        <f t="shared" si="8"/>
        <v>0</v>
      </c>
      <c r="P57" s="81">
        <f t="shared" si="22"/>
        <v>0</v>
      </c>
      <c r="Q57" s="80">
        <f t="shared" si="9"/>
        <v>0</v>
      </c>
      <c r="R57" s="37" t="str">
        <f t="shared" si="10"/>
        <v/>
      </c>
      <c r="S57" s="24"/>
      <c r="T57" s="45" t="str">
        <f t="shared" si="11"/>
        <v/>
      </c>
      <c r="U57" s="42" t="str">
        <f t="shared" ref="U57:U88" si="28">IFERROR(1-(P57/T57),"")</f>
        <v/>
      </c>
      <c r="V57" s="24"/>
      <c r="W57" s="42" t="str">
        <f t="shared" ref="W57:W88" si="29">IFERROR((((T57+V57)-(P57-(P57*$D$16)))/(T57+V57)),"")</f>
        <v/>
      </c>
      <c r="X57" s="77">
        <f t="shared" ref="X57:X89" si="30">ROUNDDOWN((F57*0.1),0)</f>
        <v>0</v>
      </c>
      <c r="Y57" s="92">
        <f>(G57*(Y20+0.05))+0</f>
        <v>0</v>
      </c>
      <c r="Z57" s="93">
        <f>ROUNDDOWN((H57*(Y20-0.02)),0)</f>
        <v>0</v>
      </c>
      <c r="AA57" s="41">
        <f t="shared" si="13"/>
        <v>0</v>
      </c>
      <c r="AB57" s="37" t="str">
        <f t="shared" si="14"/>
        <v/>
      </c>
      <c r="AC57" s="41"/>
      <c r="AD57" s="12" t="str">
        <f t="shared" si="23"/>
        <v/>
      </c>
      <c r="AE57" s="77">
        <f t="shared" ref="AE57:AE89" si="31">ROUNDDOWN((F57*0.1),0)</f>
        <v>0</v>
      </c>
      <c r="AF57" s="56"/>
      <c r="AG57" s="57">
        <f t="shared" si="24"/>
        <v>0</v>
      </c>
      <c r="AH57" s="57"/>
      <c r="AI57" s="25" t="str">
        <f t="shared" si="15"/>
        <v/>
      </c>
      <c r="AJ57" s="57"/>
      <c r="AK57" s="12" t="str">
        <f t="shared" si="16"/>
        <v/>
      </c>
      <c r="AL57" s="39"/>
      <c r="AM57" s="56"/>
      <c r="AN57" s="57">
        <f t="shared" si="25"/>
        <v>0</v>
      </c>
      <c r="AO57" s="57"/>
      <c r="AP57" s="25" t="str">
        <f t="shared" si="17"/>
        <v/>
      </c>
      <c r="AQ57" s="57"/>
      <c r="AR57" s="12" t="str">
        <f t="shared" si="18"/>
        <v/>
      </c>
      <c r="AS57" s="39"/>
      <c r="AT57" s="68"/>
      <c r="AU57" s="35"/>
      <c r="AV57" s="37" t="str">
        <f t="shared" si="19"/>
        <v/>
      </c>
      <c r="AW57" s="35"/>
      <c r="AX57" s="41" t="str">
        <f t="shared" si="20"/>
        <v/>
      </c>
      <c r="AY57" s="42" t="str">
        <f t="shared" si="21"/>
        <v/>
      </c>
      <c r="AZ57" s="36"/>
      <c r="BA57" s="42" t="str">
        <f>IFERROR((((AX57+AZ57)-(AT57-(AT57*#REF!)))/(AX57+AZ57)),"")</f>
        <v/>
      </c>
      <c r="BB57" s="38"/>
      <c r="BC57" s="66"/>
      <c r="BD57" s="67"/>
      <c r="BE57" s="28"/>
      <c r="BF57" s="39"/>
      <c r="BY57" t="s">
        <v>34</v>
      </c>
    </row>
    <row r="58" spans="2:77" ht="23.25" x14ac:dyDescent="0.25">
      <c r="B58" s="23">
        <v>34</v>
      </c>
      <c r="C58" s="13"/>
      <c r="D58" s="82"/>
      <c r="E58" s="74"/>
      <c r="F58" s="76"/>
      <c r="G58" s="56"/>
      <c r="H58" s="78"/>
      <c r="I58" s="37" t="str">
        <f t="shared" si="6"/>
        <v/>
      </c>
      <c r="J58" s="24"/>
      <c r="K58" s="45" t="str">
        <f t="shared" si="7"/>
        <v/>
      </c>
      <c r="L58" s="42" t="str">
        <f t="shared" si="26"/>
        <v/>
      </c>
      <c r="M58" s="27"/>
      <c r="N58" s="42" t="str">
        <f t="shared" si="27"/>
        <v/>
      </c>
      <c r="O58" s="77">
        <f t="shared" si="8"/>
        <v>0</v>
      </c>
      <c r="P58" s="81">
        <f t="shared" si="22"/>
        <v>0</v>
      </c>
      <c r="Q58" s="80">
        <f t="shared" si="9"/>
        <v>0</v>
      </c>
      <c r="R58" s="37" t="str">
        <f t="shared" si="10"/>
        <v/>
      </c>
      <c r="S58" s="24"/>
      <c r="T58" s="45" t="str">
        <f t="shared" si="11"/>
        <v/>
      </c>
      <c r="U58" s="42" t="str">
        <f t="shared" si="28"/>
        <v/>
      </c>
      <c r="V58" s="24"/>
      <c r="W58" s="42" t="str">
        <f t="shared" si="29"/>
        <v/>
      </c>
      <c r="X58" s="77">
        <f t="shared" si="30"/>
        <v>0</v>
      </c>
      <c r="Y58" s="92">
        <f>(G58*(Y20+0.05))+0</f>
        <v>0</v>
      </c>
      <c r="Z58" s="93">
        <f>ROUNDDOWN((H58*(Y20-0.02)),0)</f>
        <v>0</v>
      </c>
      <c r="AA58" s="41">
        <f t="shared" si="13"/>
        <v>0</v>
      </c>
      <c r="AB58" s="37" t="str">
        <f t="shared" si="14"/>
        <v/>
      </c>
      <c r="AC58" s="41"/>
      <c r="AD58" s="12" t="str">
        <f t="shared" si="23"/>
        <v/>
      </c>
      <c r="AE58" s="77">
        <f t="shared" si="31"/>
        <v>0</v>
      </c>
      <c r="AF58" s="56"/>
      <c r="AG58" s="57">
        <f t="shared" si="24"/>
        <v>0</v>
      </c>
      <c r="AH58" s="57"/>
      <c r="AI58" s="25" t="str">
        <f t="shared" si="15"/>
        <v/>
      </c>
      <c r="AJ58" s="57"/>
      <c r="AK58" s="12" t="str">
        <f t="shared" si="16"/>
        <v/>
      </c>
      <c r="AL58" s="39"/>
      <c r="AM58" s="56"/>
      <c r="AN58" s="57">
        <f t="shared" si="25"/>
        <v>0</v>
      </c>
      <c r="AO58" s="57"/>
      <c r="AP58" s="25" t="str">
        <f t="shared" si="17"/>
        <v/>
      </c>
      <c r="AQ58" s="57"/>
      <c r="AR58" s="12" t="str">
        <f t="shared" si="18"/>
        <v/>
      </c>
      <c r="AS58" s="39"/>
      <c r="AT58" s="68"/>
      <c r="AU58" s="35"/>
      <c r="AV58" s="37" t="str">
        <f t="shared" si="19"/>
        <v/>
      </c>
      <c r="AW58" s="35"/>
      <c r="AX58" s="41" t="str">
        <f t="shared" si="20"/>
        <v/>
      </c>
      <c r="AY58" s="42" t="str">
        <f t="shared" si="21"/>
        <v/>
      </c>
      <c r="AZ58" s="36"/>
      <c r="BA58" s="42" t="str">
        <f>IFERROR((((AX58+AZ58)-(AT58-(AT58*#REF!)))/(AX58+AZ58)),"")</f>
        <v/>
      </c>
      <c r="BB58" s="38"/>
      <c r="BC58" s="66"/>
      <c r="BD58" s="67"/>
      <c r="BE58" s="28"/>
      <c r="BF58" s="39"/>
      <c r="BY58" t="s">
        <v>35</v>
      </c>
    </row>
    <row r="59" spans="2:77" ht="23.25" x14ac:dyDescent="0.25">
      <c r="B59" s="23">
        <v>35</v>
      </c>
      <c r="C59" s="13"/>
      <c r="D59" s="82"/>
      <c r="E59" s="74"/>
      <c r="F59" s="76"/>
      <c r="G59" s="56"/>
      <c r="H59" s="78"/>
      <c r="I59" s="37" t="str">
        <f t="shared" si="6"/>
        <v/>
      </c>
      <c r="J59" s="24"/>
      <c r="K59" s="45" t="str">
        <f t="shared" si="7"/>
        <v/>
      </c>
      <c r="L59" s="42" t="str">
        <f t="shared" si="26"/>
        <v/>
      </c>
      <c r="M59" s="27"/>
      <c r="N59" s="42" t="str">
        <f t="shared" si="27"/>
        <v/>
      </c>
      <c r="O59" s="77">
        <f t="shared" si="8"/>
        <v>0</v>
      </c>
      <c r="P59" s="81">
        <f t="shared" si="22"/>
        <v>0</v>
      </c>
      <c r="Q59" s="80">
        <f t="shared" si="9"/>
        <v>0</v>
      </c>
      <c r="R59" s="37" t="str">
        <f t="shared" si="10"/>
        <v/>
      </c>
      <c r="S59" s="24"/>
      <c r="T59" s="45" t="str">
        <f t="shared" si="11"/>
        <v/>
      </c>
      <c r="U59" s="42" t="str">
        <f t="shared" si="28"/>
        <v/>
      </c>
      <c r="V59" s="24"/>
      <c r="W59" s="42" t="str">
        <f t="shared" si="29"/>
        <v/>
      </c>
      <c r="X59" s="77">
        <f t="shared" si="30"/>
        <v>0</v>
      </c>
      <c r="Y59" s="92">
        <f>(G59*(Y20+0.05))+0</f>
        <v>0</v>
      </c>
      <c r="Z59" s="93">
        <f>ROUNDDOWN((H59*(Y20-0.02)),0)</f>
        <v>0</v>
      </c>
      <c r="AA59" s="41">
        <f t="shared" si="13"/>
        <v>0</v>
      </c>
      <c r="AB59" s="37" t="str">
        <f t="shared" si="14"/>
        <v/>
      </c>
      <c r="AC59" s="41"/>
      <c r="AD59" s="12" t="str">
        <f t="shared" si="23"/>
        <v/>
      </c>
      <c r="AE59" s="77">
        <f t="shared" si="31"/>
        <v>0</v>
      </c>
      <c r="AF59" s="56"/>
      <c r="AG59" s="57">
        <f t="shared" si="24"/>
        <v>0</v>
      </c>
      <c r="AH59" s="57"/>
      <c r="AI59" s="25" t="str">
        <f t="shared" si="15"/>
        <v/>
      </c>
      <c r="AJ59" s="57"/>
      <c r="AK59" s="12" t="str">
        <f t="shared" si="16"/>
        <v/>
      </c>
      <c r="AL59" s="39"/>
      <c r="AM59" s="56"/>
      <c r="AN59" s="57">
        <f t="shared" si="25"/>
        <v>0</v>
      </c>
      <c r="AO59" s="57"/>
      <c r="AP59" s="25" t="str">
        <f t="shared" si="17"/>
        <v/>
      </c>
      <c r="AQ59" s="57"/>
      <c r="AR59" s="12" t="str">
        <f t="shared" si="18"/>
        <v/>
      </c>
      <c r="AS59" s="39"/>
      <c r="AT59" s="68"/>
      <c r="AU59" s="35"/>
      <c r="AV59" s="37" t="str">
        <f t="shared" si="19"/>
        <v/>
      </c>
      <c r="AW59" s="35"/>
      <c r="AX59" s="41" t="str">
        <f t="shared" si="20"/>
        <v/>
      </c>
      <c r="AY59" s="42" t="str">
        <f t="shared" si="21"/>
        <v/>
      </c>
      <c r="AZ59" s="36"/>
      <c r="BA59" s="42" t="str">
        <f>IFERROR((((AX59+AZ59)-(AT59-(AT59*#REF!)))/(AX59+AZ59)),"")</f>
        <v/>
      </c>
      <c r="BB59" s="38"/>
      <c r="BC59" s="66"/>
      <c r="BD59" s="67"/>
      <c r="BE59" s="28"/>
      <c r="BF59" s="39"/>
      <c r="BY59" t="s">
        <v>36</v>
      </c>
    </row>
    <row r="60" spans="2:77" ht="23.25" x14ac:dyDescent="0.25">
      <c r="B60" s="23">
        <v>36</v>
      </c>
      <c r="C60" s="13"/>
      <c r="D60" s="82"/>
      <c r="E60" s="74"/>
      <c r="F60" s="76"/>
      <c r="G60" s="56"/>
      <c r="H60" s="78"/>
      <c r="I60" s="37" t="str">
        <f t="shared" si="6"/>
        <v/>
      </c>
      <c r="J60" s="24"/>
      <c r="K60" s="45" t="str">
        <f t="shared" si="7"/>
        <v/>
      </c>
      <c r="L60" s="42" t="str">
        <f t="shared" si="26"/>
        <v/>
      </c>
      <c r="M60" s="27"/>
      <c r="N60" s="42" t="str">
        <f t="shared" si="27"/>
        <v/>
      </c>
      <c r="O60" s="77">
        <f t="shared" si="8"/>
        <v>0</v>
      </c>
      <c r="P60" s="81">
        <f t="shared" si="22"/>
        <v>0</v>
      </c>
      <c r="Q60" s="80">
        <f t="shared" si="9"/>
        <v>0</v>
      </c>
      <c r="R60" s="37" t="str">
        <f t="shared" si="10"/>
        <v/>
      </c>
      <c r="S60" s="24"/>
      <c r="T60" s="45" t="str">
        <f t="shared" si="11"/>
        <v/>
      </c>
      <c r="U60" s="42" t="str">
        <f t="shared" si="28"/>
        <v/>
      </c>
      <c r="V60" s="24"/>
      <c r="W60" s="42" t="str">
        <f t="shared" si="29"/>
        <v/>
      </c>
      <c r="X60" s="77">
        <f t="shared" si="30"/>
        <v>0</v>
      </c>
      <c r="Y60" s="92">
        <f>(G60*(Y20+0.05))+0</f>
        <v>0</v>
      </c>
      <c r="Z60" s="93">
        <f>ROUNDDOWN((H60*(Y20-0.02)),0)</f>
        <v>0</v>
      </c>
      <c r="AA60" s="41">
        <f t="shared" si="13"/>
        <v>0</v>
      </c>
      <c r="AB60" s="37" t="str">
        <f t="shared" si="14"/>
        <v/>
      </c>
      <c r="AC60" s="41"/>
      <c r="AD60" s="12" t="str">
        <f t="shared" si="23"/>
        <v/>
      </c>
      <c r="AE60" s="77">
        <f t="shared" si="31"/>
        <v>0</v>
      </c>
      <c r="AF60" s="56"/>
      <c r="AG60" s="57">
        <f t="shared" si="24"/>
        <v>0</v>
      </c>
      <c r="AH60" s="57"/>
      <c r="AI60" s="25" t="str">
        <f t="shared" si="15"/>
        <v/>
      </c>
      <c r="AJ60" s="57"/>
      <c r="AK60" s="12" t="str">
        <f t="shared" si="16"/>
        <v/>
      </c>
      <c r="AL60" s="39"/>
      <c r="AM60" s="56"/>
      <c r="AN60" s="57">
        <f t="shared" si="25"/>
        <v>0</v>
      </c>
      <c r="AO60" s="57"/>
      <c r="AP60" s="25" t="str">
        <f t="shared" si="17"/>
        <v/>
      </c>
      <c r="AQ60" s="57"/>
      <c r="AR60" s="12" t="str">
        <f t="shared" si="18"/>
        <v/>
      </c>
      <c r="AS60" s="39"/>
      <c r="AT60" s="68"/>
      <c r="AU60" s="35"/>
      <c r="AV60" s="37" t="str">
        <f t="shared" si="19"/>
        <v/>
      </c>
      <c r="AW60" s="35"/>
      <c r="AX60" s="41" t="str">
        <f t="shared" si="20"/>
        <v/>
      </c>
      <c r="AY60" s="42" t="str">
        <f t="shared" si="21"/>
        <v/>
      </c>
      <c r="AZ60" s="36"/>
      <c r="BA60" s="42" t="str">
        <f>IFERROR((((AX60+AZ60)-(AT60-(AT60*#REF!)))/(AX60+AZ60)),"")</f>
        <v/>
      </c>
      <c r="BB60" s="38"/>
      <c r="BC60" s="66"/>
      <c r="BD60" s="67"/>
      <c r="BE60" s="28"/>
      <c r="BF60" s="39"/>
      <c r="BY60" t="s">
        <v>37</v>
      </c>
    </row>
    <row r="61" spans="2:77" ht="23.25" x14ac:dyDescent="0.25">
      <c r="B61" s="23">
        <v>37</v>
      </c>
      <c r="C61" s="13"/>
      <c r="D61" s="82"/>
      <c r="E61" s="74"/>
      <c r="F61" s="76"/>
      <c r="G61" s="56"/>
      <c r="H61" s="78"/>
      <c r="I61" s="37" t="str">
        <f t="shared" si="6"/>
        <v/>
      </c>
      <c r="J61" s="24"/>
      <c r="K61" s="45" t="str">
        <f t="shared" si="7"/>
        <v/>
      </c>
      <c r="L61" s="42" t="str">
        <f t="shared" si="26"/>
        <v/>
      </c>
      <c r="M61" s="27"/>
      <c r="N61" s="42" t="str">
        <f t="shared" si="27"/>
        <v/>
      </c>
      <c r="O61" s="77">
        <f t="shared" si="8"/>
        <v>0</v>
      </c>
      <c r="P61" s="81">
        <f t="shared" si="22"/>
        <v>0</v>
      </c>
      <c r="Q61" s="80">
        <f t="shared" si="9"/>
        <v>0</v>
      </c>
      <c r="R61" s="37" t="str">
        <f t="shared" si="10"/>
        <v/>
      </c>
      <c r="S61" s="24"/>
      <c r="T61" s="45" t="str">
        <f t="shared" si="11"/>
        <v/>
      </c>
      <c r="U61" s="42" t="str">
        <f t="shared" si="28"/>
        <v/>
      </c>
      <c r="V61" s="24"/>
      <c r="W61" s="42" t="str">
        <f t="shared" si="29"/>
        <v/>
      </c>
      <c r="X61" s="77">
        <f t="shared" si="30"/>
        <v>0</v>
      </c>
      <c r="Y61" s="92">
        <f>(G61*(Y20+0.05))+0</f>
        <v>0</v>
      </c>
      <c r="Z61" s="93">
        <f>ROUNDDOWN((H61*(Y20-0.02)),0)</f>
        <v>0</v>
      </c>
      <c r="AA61" s="41">
        <f t="shared" si="13"/>
        <v>0</v>
      </c>
      <c r="AB61" s="37" t="str">
        <f t="shared" si="14"/>
        <v/>
      </c>
      <c r="AC61" s="41"/>
      <c r="AD61" s="12" t="str">
        <f t="shared" si="23"/>
        <v/>
      </c>
      <c r="AE61" s="77">
        <f t="shared" si="31"/>
        <v>0</v>
      </c>
      <c r="AF61" s="56"/>
      <c r="AG61" s="57">
        <f t="shared" si="24"/>
        <v>0</v>
      </c>
      <c r="AH61" s="57"/>
      <c r="AI61" s="25" t="str">
        <f t="shared" si="15"/>
        <v/>
      </c>
      <c r="AJ61" s="57"/>
      <c r="AK61" s="12" t="str">
        <f t="shared" si="16"/>
        <v/>
      </c>
      <c r="AL61" s="39"/>
      <c r="AM61" s="56"/>
      <c r="AN61" s="57">
        <f t="shared" si="25"/>
        <v>0</v>
      </c>
      <c r="AO61" s="57"/>
      <c r="AP61" s="25" t="str">
        <f t="shared" si="17"/>
        <v/>
      </c>
      <c r="AQ61" s="57"/>
      <c r="AR61" s="12" t="str">
        <f t="shared" si="18"/>
        <v/>
      </c>
      <c r="AS61" s="39"/>
      <c r="AT61" s="68"/>
      <c r="AU61" s="35"/>
      <c r="AV61" s="37" t="str">
        <f t="shared" si="19"/>
        <v/>
      </c>
      <c r="AW61" s="35"/>
      <c r="AX61" s="41" t="str">
        <f t="shared" si="20"/>
        <v/>
      </c>
      <c r="AY61" s="42" t="str">
        <f t="shared" si="21"/>
        <v/>
      </c>
      <c r="AZ61" s="36"/>
      <c r="BA61" s="42" t="str">
        <f>IFERROR((((AX61+AZ61)-(AT61-(AT61*#REF!)))/(AX61+AZ61)),"")</f>
        <v/>
      </c>
      <c r="BB61" s="38"/>
      <c r="BC61" s="66"/>
      <c r="BD61" s="67"/>
      <c r="BE61" s="28"/>
      <c r="BF61" s="39"/>
      <c r="BY61" t="s">
        <v>38</v>
      </c>
    </row>
    <row r="62" spans="2:77" ht="23.25" x14ac:dyDescent="0.25">
      <c r="B62" s="23">
        <v>38</v>
      </c>
      <c r="C62" s="13"/>
      <c r="D62" s="82"/>
      <c r="E62" s="74"/>
      <c r="F62" s="76"/>
      <c r="G62" s="56"/>
      <c r="H62" s="78"/>
      <c r="I62" s="37" t="str">
        <f t="shared" si="6"/>
        <v/>
      </c>
      <c r="J62" s="24"/>
      <c r="K62" s="45" t="str">
        <f t="shared" si="7"/>
        <v/>
      </c>
      <c r="L62" s="42" t="str">
        <f t="shared" si="26"/>
        <v/>
      </c>
      <c r="M62" s="27"/>
      <c r="N62" s="42" t="str">
        <f t="shared" si="27"/>
        <v/>
      </c>
      <c r="O62" s="77">
        <f t="shared" si="8"/>
        <v>0</v>
      </c>
      <c r="P62" s="81">
        <f t="shared" si="22"/>
        <v>0</v>
      </c>
      <c r="Q62" s="80">
        <f t="shared" si="9"/>
        <v>0</v>
      </c>
      <c r="R62" s="37" t="str">
        <f t="shared" si="10"/>
        <v/>
      </c>
      <c r="S62" s="24"/>
      <c r="T62" s="45" t="str">
        <f t="shared" si="11"/>
        <v/>
      </c>
      <c r="U62" s="42" t="str">
        <f t="shared" si="28"/>
        <v/>
      </c>
      <c r="V62" s="24"/>
      <c r="W62" s="42" t="str">
        <f t="shared" si="29"/>
        <v/>
      </c>
      <c r="X62" s="77">
        <f t="shared" si="30"/>
        <v>0</v>
      </c>
      <c r="Y62" s="92">
        <f>(G62*(Y20+0.05))+0</f>
        <v>0</v>
      </c>
      <c r="Z62" s="93">
        <f>ROUNDDOWN((H62*(Y20-0.02)),0)</f>
        <v>0</v>
      </c>
      <c r="AA62" s="41">
        <f t="shared" si="13"/>
        <v>0</v>
      </c>
      <c r="AB62" s="37" t="str">
        <f t="shared" si="14"/>
        <v/>
      </c>
      <c r="AC62" s="41"/>
      <c r="AD62" s="12" t="str">
        <f t="shared" si="23"/>
        <v/>
      </c>
      <c r="AE62" s="77">
        <f t="shared" si="31"/>
        <v>0</v>
      </c>
      <c r="AF62" s="56"/>
      <c r="AG62" s="57">
        <f t="shared" si="24"/>
        <v>0</v>
      </c>
      <c r="AH62" s="57"/>
      <c r="AI62" s="25" t="str">
        <f t="shared" si="15"/>
        <v/>
      </c>
      <c r="AJ62" s="57"/>
      <c r="AK62" s="12" t="str">
        <f t="shared" si="16"/>
        <v/>
      </c>
      <c r="AL62" s="39"/>
      <c r="AM62" s="56"/>
      <c r="AN62" s="57">
        <f t="shared" si="25"/>
        <v>0</v>
      </c>
      <c r="AO62" s="57"/>
      <c r="AP62" s="25" t="str">
        <f t="shared" si="17"/>
        <v/>
      </c>
      <c r="AQ62" s="57"/>
      <c r="AR62" s="12" t="str">
        <f t="shared" si="18"/>
        <v/>
      </c>
      <c r="AS62" s="39"/>
      <c r="AT62" s="68"/>
      <c r="AU62" s="35"/>
      <c r="AV62" s="37" t="str">
        <f t="shared" si="19"/>
        <v/>
      </c>
      <c r="AW62" s="35"/>
      <c r="AX62" s="41" t="str">
        <f t="shared" si="20"/>
        <v/>
      </c>
      <c r="AY62" s="42" t="str">
        <f t="shared" si="21"/>
        <v/>
      </c>
      <c r="AZ62" s="36"/>
      <c r="BA62" s="42" t="str">
        <f>IFERROR((((AX62+AZ62)-(AT62-(AT62*#REF!)))/(AX62+AZ62)),"")</f>
        <v/>
      </c>
      <c r="BB62" s="38"/>
      <c r="BC62" s="66"/>
      <c r="BD62" s="67"/>
      <c r="BE62" s="28"/>
      <c r="BF62" s="39"/>
      <c r="BY62" t="s">
        <v>39</v>
      </c>
    </row>
    <row r="63" spans="2:77" ht="23.25" x14ac:dyDescent="0.25">
      <c r="B63" s="23">
        <v>39</v>
      </c>
      <c r="C63" s="13"/>
      <c r="D63" s="82"/>
      <c r="E63" s="74"/>
      <c r="F63" s="76"/>
      <c r="G63" s="56"/>
      <c r="H63" s="78"/>
      <c r="I63" s="37" t="str">
        <f t="shared" si="6"/>
        <v/>
      </c>
      <c r="J63" s="24"/>
      <c r="K63" s="45" t="str">
        <f t="shared" si="7"/>
        <v/>
      </c>
      <c r="L63" s="42" t="str">
        <f t="shared" si="26"/>
        <v/>
      </c>
      <c r="M63" s="27"/>
      <c r="N63" s="42" t="str">
        <f t="shared" si="27"/>
        <v/>
      </c>
      <c r="O63" s="77">
        <f t="shared" si="8"/>
        <v>0</v>
      </c>
      <c r="P63" s="81">
        <f t="shared" si="22"/>
        <v>0</v>
      </c>
      <c r="Q63" s="80">
        <f t="shared" si="9"/>
        <v>0</v>
      </c>
      <c r="R63" s="37" t="str">
        <f t="shared" si="10"/>
        <v/>
      </c>
      <c r="S63" s="24"/>
      <c r="T63" s="45" t="str">
        <f t="shared" si="11"/>
        <v/>
      </c>
      <c r="U63" s="42" t="str">
        <f t="shared" si="28"/>
        <v/>
      </c>
      <c r="V63" s="24"/>
      <c r="W63" s="42" t="str">
        <f t="shared" si="29"/>
        <v/>
      </c>
      <c r="X63" s="77">
        <f t="shared" si="30"/>
        <v>0</v>
      </c>
      <c r="Y63" s="92">
        <f>(G63*(Y20+0.05))+0</f>
        <v>0</v>
      </c>
      <c r="Z63" s="93">
        <f>ROUNDDOWN((H63*(Y20-0.02)),0)</f>
        <v>0</v>
      </c>
      <c r="AA63" s="41">
        <f t="shared" si="13"/>
        <v>0</v>
      </c>
      <c r="AB63" s="37" t="str">
        <f t="shared" si="14"/>
        <v/>
      </c>
      <c r="AC63" s="41"/>
      <c r="AD63" s="12" t="str">
        <f t="shared" si="23"/>
        <v/>
      </c>
      <c r="AE63" s="77">
        <f t="shared" si="31"/>
        <v>0</v>
      </c>
      <c r="AF63" s="56"/>
      <c r="AG63" s="57">
        <f t="shared" si="24"/>
        <v>0</v>
      </c>
      <c r="AH63" s="57"/>
      <c r="AI63" s="25" t="str">
        <f t="shared" si="15"/>
        <v/>
      </c>
      <c r="AJ63" s="57"/>
      <c r="AK63" s="12" t="str">
        <f t="shared" si="16"/>
        <v/>
      </c>
      <c r="AL63" s="39"/>
      <c r="AM63" s="56"/>
      <c r="AN63" s="57">
        <f t="shared" si="25"/>
        <v>0</v>
      </c>
      <c r="AO63" s="57"/>
      <c r="AP63" s="25" t="str">
        <f t="shared" si="17"/>
        <v/>
      </c>
      <c r="AQ63" s="57"/>
      <c r="AR63" s="12" t="str">
        <f t="shared" si="18"/>
        <v/>
      </c>
      <c r="AS63" s="39"/>
      <c r="AT63" s="68"/>
      <c r="AU63" s="35"/>
      <c r="AV63" s="37" t="str">
        <f t="shared" si="19"/>
        <v/>
      </c>
      <c r="AW63" s="35"/>
      <c r="AX63" s="41" t="str">
        <f t="shared" si="20"/>
        <v/>
      </c>
      <c r="AY63" s="42" t="str">
        <f t="shared" si="21"/>
        <v/>
      </c>
      <c r="AZ63" s="36"/>
      <c r="BA63" s="42" t="str">
        <f>IFERROR((((AX63+AZ63)-(AT63-(AT63*#REF!)))/(AX63+AZ63)),"")</f>
        <v/>
      </c>
      <c r="BB63" s="38"/>
      <c r="BC63" s="66"/>
      <c r="BD63" s="67"/>
      <c r="BE63" s="28"/>
      <c r="BF63" s="39"/>
      <c r="BY63" t="s">
        <v>40</v>
      </c>
    </row>
    <row r="64" spans="2:77" ht="23.25" x14ac:dyDescent="0.25">
      <c r="B64" s="23">
        <v>40</v>
      </c>
      <c r="C64" s="13"/>
      <c r="D64" s="82"/>
      <c r="E64" s="74"/>
      <c r="F64" s="76"/>
      <c r="G64" s="56"/>
      <c r="H64" s="78"/>
      <c r="I64" s="37" t="str">
        <f t="shared" si="6"/>
        <v/>
      </c>
      <c r="J64" s="24"/>
      <c r="K64" s="45" t="str">
        <f t="shared" si="7"/>
        <v/>
      </c>
      <c r="L64" s="42" t="str">
        <f t="shared" si="26"/>
        <v/>
      </c>
      <c r="M64" s="27"/>
      <c r="N64" s="42" t="str">
        <f t="shared" si="27"/>
        <v/>
      </c>
      <c r="O64" s="77">
        <f t="shared" si="8"/>
        <v>0</v>
      </c>
      <c r="P64" s="81">
        <f t="shared" si="22"/>
        <v>0</v>
      </c>
      <c r="Q64" s="80">
        <f t="shared" si="9"/>
        <v>0</v>
      </c>
      <c r="R64" s="37" t="str">
        <f t="shared" si="10"/>
        <v/>
      </c>
      <c r="S64" s="24"/>
      <c r="T64" s="45" t="str">
        <f t="shared" si="11"/>
        <v/>
      </c>
      <c r="U64" s="42" t="str">
        <f t="shared" si="28"/>
        <v/>
      </c>
      <c r="V64" s="24"/>
      <c r="W64" s="42" t="str">
        <f t="shared" si="29"/>
        <v/>
      </c>
      <c r="X64" s="77">
        <f t="shared" si="30"/>
        <v>0</v>
      </c>
      <c r="Y64" s="92">
        <f>(G64*(Y20+0.05))+0</f>
        <v>0</v>
      </c>
      <c r="Z64" s="93">
        <f>ROUNDDOWN((H64*(Y20-0.02)),0)</f>
        <v>0</v>
      </c>
      <c r="AA64" s="41">
        <f t="shared" si="13"/>
        <v>0</v>
      </c>
      <c r="AB64" s="37" t="str">
        <f t="shared" si="14"/>
        <v/>
      </c>
      <c r="AC64" s="41"/>
      <c r="AD64" s="12" t="str">
        <f t="shared" si="23"/>
        <v/>
      </c>
      <c r="AE64" s="77">
        <f t="shared" si="31"/>
        <v>0</v>
      </c>
      <c r="AF64" s="56"/>
      <c r="AG64" s="57">
        <f t="shared" si="24"/>
        <v>0</v>
      </c>
      <c r="AH64" s="57"/>
      <c r="AI64" s="25" t="str">
        <f t="shared" si="15"/>
        <v/>
      </c>
      <c r="AJ64" s="57"/>
      <c r="AK64" s="12" t="str">
        <f t="shared" si="16"/>
        <v/>
      </c>
      <c r="AL64" s="39"/>
      <c r="AM64" s="56"/>
      <c r="AN64" s="57">
        <f t="shared" si="25"/>
        <v>0</v>
      </c>
      <c r="AO64" s="57"/>
      <c r="AP64" s="25" t="str">
        <f t="shared" si="17"/>
        <v/>
      </c>
      <c r="AQ64" s="57"/>
      <c r="AR64" s="12" t="str">
        <f t="shared" si="18"/>
        <v/>
      </c>
      <c r="AS64" s="39"/>
      <c r="AT64" s="68"/>
      <c r="AU64" s="35"/>
      <c r="AV64" s="37" t="str">
        <f t="shared" si="19"/>
        <v/>
      </c>
      <c r="AW64" s="35"/>
      <c r="AX64" s="41" t="str">
        <f t="shared" si="20"/>
        <v/>
      </c>
      <c r="AY64" s="42" t="str">
        <f t="shared" si="21"/>
        <v/>
      </c>
      <c r="AZ64" s="36"/>
      <c r="BA64" s="42" t="str">
        <f>IFERROR((((AX64+AZ64)-(AT64-(AT64*#REF!)))/(AX64+AZ64)),"")</f>
        <v/>
      </c>
      <c r="BB64" s="38"/>
      <c r="BC64" s="66"/>
      <c r="BD64" s="67"/>
      <c r="BE64" s="28"/>
      <c r="BF64" s="39"/>
      <c r="BY64" t="s">
        <v>41</v>
      </c>
    </row>
    <row r="65" spans="2:77" ht="23.25" x14ac:dyDescent="0.25">
      <c r="B65" s="23">
        <v>41</v>
      </c>
      <c r="C65" s="13"/>
      <c r="D65" s="82"/>
      <c r="E65" s="74"/>
      <c r="F65" s="76"/>
      <c r="G65" s="56"/>
      <c r="H65" s="78"/>
      <c r="I65" s="37" t="str">
        <f t="shared" si="6"/>
        <v/>
      </c>
      <c r="J65" s="24"/>
      <c r="K65" s="45" t="str">
        <f t="shared" si="7"/>
        <v/>
      </c>
      <c r="L65" s="42" t="str">
        <f t="shared" si="26"/>
        <v/>
      </c>
      <c r="M65" s="27"/>
      <c r="N65" s="42" t="str">
        <f t="shared" si="27"/>
        <v/>
      </c>
      <c r="O65" s="77">
        <f t="shared" si="8"/>
        <v>0</v>
      </c>
      <c r="P65" s="81">
        <f t="shared" si="22"/>
        <v>0</v>
      </c>
      <c r="Q65" s="80">
        <f t="shared" si="9"/>
        <v>0</v>
      </c>
      <c r="R65" s="37" t="str">
        <f t="shared" si="10"/>
        <v/>
      </c>
      <c r="S65" s="24"/>
      <c r="T65" s="45" t="str">
        <f t="shared" si="11"/>
        <v/>
      </c>
      <c r="U65" s="42" t="str">
        <f t="shared" si="28"/>
        <v/>
      </c>
      <c r="V65" s="24"/>
      <c r="W65" s="42" t="str">
        <f t="shared" si="29"/>
        <v/>
      </c>
      <c r="X65" s="77">
        <f t="shared" si="30"/>
        <v>0</v>
      </c>
      <c r="Y65" s="92">
        <f>(G65*(Y20+0.05))+0</f>
        <v>0</v>
      </c>
      <c r="Z65" s="93">
        <f>ROUNDDOWN((H65*(Y20-0.02)),0)</f>
        <v>0</v>
      </c>
      <c r="AA65" s="41">
        <f t="shared" si="13"/>
        <v>0</v>
      </c>
      <c r="AB65" s="37" t="str">
        <f t="shared" si="14"/>
        <v/>
      </c>
      <c r="AC65" s="41"/>
      <c r="AD65" s="12" t="str">
        <f t="shared" si="23"/>
        <v/>
      </c>
      <c r="AE65" s="77">
        <f t="shared" si="31"/>
        <v>0</v>
      </c>
      <c r="AF65" s="56"/>
      <c r="AG65" s="57">
        <f t="shared" si="24"/>
        <v>0</v>
      </c>
      <c r="AH65" s="57"/>
      <c r="AI65" s="25" t="str">
        <f t="shared" si="15"/>
        <v/>
      </c>
      <c r="AJ65" s="57"/>
      <c r="AK65" s="12" t="str">
        <f t="shared" si="16"/>
        <v/>
      </c>
      <c r="AL65" s="39"/>
      <c r="AM65" s="56"/>
      <c r="AN65" s="57">
        <f t="shared" si="25"/>
        <v>0</v>
      </c>
      <c r="AO65" s="57"/>
      <c r="AP65" s="25" t="str">
        <f t="shared" si="17"/>
        <v/>
      </c>
      <c r="AQ65" s="57"/>
      <c r="AR65" s="12" t="str">
        <f t="shared" si="18"/>
        <v/>
      </c>
      <c r="AS65" s="39"/>
      <c r="AT65" s="68"/>
      <c r="AU65" s="35"/>
      <c r="AV65" s="37" t="str">
        <f t="shared" si="19"/>
        <v/>
      </c>
      <c r="AW65" s="35"/>
      <c r="AX65" s="41" t="str">
        <f t="shared" si="20"/>
        <v/>
      </c>
      <c r="AY65" s="42" t="str">
        <f t="shared" si="21"/>
        <v/>
      </c>
      <c r="AZ65" s="36"/>
      <c r="BA65" s="42" t="str">
        <f>IFERROR((((AX65+AZ65)-(AT65-(AT65*#REF!)))/(AX65+AZ65)),"")</f>
        <v/>
      </c>
      <c r="BB65" s="38"/>
      <c r="BC65" s="66"/>
      <c r="BD65" s="67"/>
      <c r="BE65" s="28"/>
      <c r="BF65" s="39"/>
      <c r="BY65" t="s">
        <v>42</v>
      </c>
    </row>
    <row r="66" spans="2:77" ht="23.25" x14ac:dyDescent="0.25">
      <c r="B66" s="23">
        <v>42</v>
      </c>
      <c r="C66" s="13"/>
      <c r="D66" s="82"/>
      <c r="E66" s="74"/>
      <c r="F66" s="76"/>
      <c r="G66" s="56"/>
      <c r="H66" s="78"/>
      <c r="I66" s="37" t="str">
        <f t="shared" si="6"/>
        <v/>
      </c>
      <c r="J66" s="24"/>
      <c r="K66" s="45" t="str">
        <f t="shared" si="7"/>
        <v/>
      </c>
      <c r="L66" s="42" t="str">
        <f t="shared" si="26"/>
        <v/>
      </c>
      <c r="M66" s="27"/>
      <c r="N66" s="42" t="str">
        <f t="shared" si="27"/>
        <v/>
      </c>
      <c r="O66" s="77">
        <f t="shared" si="8"/>
        <v>0</v>
      </c>
      <c r="P66" s="81">
        <f t="shared" si="22"/>
        <v>0</v>
      </c>
      <c r="Q66" s="80">
        <f t="shared" si="9"/>
        <v>0</v>
      </c>
      <c r="R66" s="37" t="str">
        <f t="shared" si="10"/>
        <v/>
      </c>
      <c r="S66" s="24"/>
      <c r="T66" s="45" t="str">
        <f t="shared" si="11"/>
        <v/>
      </c>
      <c r="U66" s="42" t="str">
        <f t="shared" si="28"/>
        <v/>
      </c>
      <c r="V66" s="24"/>
      <c r="W66" s="42" t="str">
        <f t="shared" si="29"/>
        <v/>
      </c>
      <c r="X66" s="77">
        <f t="shared" si="30"/>
        <v>0</v>
      </c>
      <c r="Y66" s="92">
        <f>(G66*(Y20+0.05))+0</f>
        <v>0</v>
      </c>
      <c r="Z66" s="93">
        <f>ROUNDDOWN((H66*(Y20-0.02)),0)</f>
        <v>0</v>
      </c>
      <c r="AA66" s="41">
        <f t="shared" si="13"/>
        <v>0</v>
      </c>
      <c r="AB66" s="37" t="str">
        <f t="shared" si="14"/>
        <v/>
      </c>
      <c r="AC66" s="41"/>
      <c r="AD66" s="12" t="str">
        <f t="shared" si="23"/>
        <v/>
      </c>
      <c r="AE66" s="77">
        <f t="shared" si="31"/>
        <v>0</v>
      </c>
      <c r="AF66" s="56"/>
      <c r="AG66" s="57">
        <f t="shared" si="24"/>
        <v>0</v>
      </c>
      <c r="AH66" s="57"/>
      <c r="AI66" s="25" t="str">
        <f t="shared" si="15"/>
        <v/>
      </c>
      <c r="AJ66" s="57"/>
      <c r="AK66" s="12" t="str">
        <f t="shared" si="16"/>
        <v/>
      </c>
      <c r="AL66" s="39"/>
      <c r="AM66" s="56"/>
      <c r="AN66" s="57">
        <f t="shared" si="25"/>
        <v>0</v>
      </c>
      <c r="AO66" s="57"/>
      <c r="AP66" s="25" t="str">
        <f t="shared" si="17"/>
        <v/>
      </c>
      <c r="AQ66" s="57"/>
      <c r="AR66" s="12" t="str">
        <f t="shared" si="18"/>
        <v/>
      </c>
      <c r="AS66" s="39"/>
      <c r="AT66" s="68"/>
      <c r="AU66" s="35"/>
      <c r="AV66" s="37" t="str">
        <f t="shared" si="19"/>
        <v/>
      </c>
      <c r="AW66" s="35"/>
      <c r="AX66" s="41" t="str">
        <f t="shared" si="20"/>
        <v/>
      </c>
      <c r="AY66" s="42" t="str">
        <f t="shared" si="21"/>
        <v/>
      </c>
      <c r="AZ66" s="36"/>
      <c r="BA66" s="42" t="str">
        <f>IFERROR((((AX66+AZ66)-(AT66-(AT66*#REF!)))/(AX66+AZ66)),"")</f>
        <v/>
      </c>
      <c r="BB66" s="38"/>
      <c r="BC66" s="66"/>
      <c r="BD66" s="67"/>
      <c r="BE66" s="28"/>
      <c r="BF66" s="39"/>
      <c r="BY66" t="s">
        <v>43</v>
      </c>
    </row>
    <row r="67" spans="2:77" ht="23.25" x14ac:dyDescent="0.25">
      <c r="B67" s="23">
        <v>43</v>
      </c>
      <c r="C67" s="13"/>
      <c r="D67" s="82"/>
      <c r="E67" s="74"/>
      <c r="F67" s="76"/>
      <c r="G67" s="56"/>
      <c r="H67" s="78"/>
      <c r="I67" s="37" t="str">
        <f t="shared" si="6"/>
        <v/>
      </c>
      <c r="J67" s="24"/>
      <c r="K67" s="45" t="str">
        <f t="shared" si="7"/>
        <v/>
      </c>
      <c r="L67" s="42" t="str">
        <f t="shared" si="26"/>
        <v/>
      </c>
      <c r="M67" s="27"/>
      <c r="N67" s="42" t="str">
        <f t="shared" si="27"/>
        <v/>
      </c>
      <c r="O67" s="77">
        <f t="shared" si="8"/>
        <v>0</v>
      </c>
      <c r="P67" s="81">
        <f t="shared" si="22"/>
        <v>0</v>
      </c>
      <c r="Q67" s="80">
        <f t="shared" si="9"/>
        <v>0</v>
      </c>
      <c r="R67" s="37" t="str">
        <f t="shared" si="10"/>
        <v/>
      </c>
      <c r="S67" s="24"/>
      <c r="T67" s="45" t="str">
        <f t="shared" si="11"/>
        <v/>
      </c>
      <c r="U67" s="42" t="str">
        <f t="shared" si="28"/>
        <v/>
      </c>
      <c r="V67" s="24"/>
      <c r="W67" s="42" t="str">
        <f t="shared" si="29"/>
        <v/>
      </c>
      <c r="X67" s="77">
        <f t="shared" si="30"/>
        <v>0</v>
      </c>
      <c r="Y67" s="92">
        <f>(G67*(Y20+0.05))+0</f>
        <v>0</v>
      </c>
      <c r="Z67" s="93">
        <f>ROUNDDOWN((H67*(Y20-0.02)),0)</f>
        <v>0</v>
      </c>
      <c r="AA67" s="41">
        <f t="shared" si="13"/>
        <v>0</v>
      </c>
      <c r="AB67" s="37" t="str">
        <f t="shared" si="14"/>
        <v/>
      </c>
      <c r="AC67" s="41"/>
      <c r="AD67" s="12" t="str">
        <f t="shared" si="23"/>
        <v/>
      </c>
      <c r="AE67" s="77">
        <f t="shared" si="31"/>
        <v>0</v>
      </c>
      <c r="AF67" s="56"/>
      <c r="AG67" s="57">
        <f t="shared" si="24"/>
        <v>0</v>
      </c>
      <c r="AH67" s="57"/>
      <c r="AI67" s="25" t="str">
        <f t="shared" si="15"/>
        <v/>
      </c>
      <c r="AJ67" s="57"/>
      <c r="AK67" s="12" t="str">
        <f t="shared" si="16"/>
        <v/>
      </c>
      <c r="AL67" s="39"/>
      <c r="AM67" s="56"/>
      <c r="AN67" s="57">
        <f t="shared" si="25"/>
        <v>0</v>
      </c>
      <c r="AO67" s="57"/>
      <c r="AP67" s="25" t="str">
        <f t="shared" si="17"/>
        <v/>
      </c>
      <c r="AQ67" s="57"/>
      <c r="AR67" s="12" t="str">
        <f t="shared" si="18"/>
        <v/>
      </c>
      <c r="AS67" s="39"/>
      <c r="AT67" s="68"/>
      <c r="AU67" s="35"/>
      <c r="AV67" s="37" t="str">
        <f t="shared" si="19"/>
        <v/>
      </c>
      <c r="AW67" s="35"/>
      <c r="AX67" s="41" t="str">
        <f t="shared" si="20"/>
        <v/>
      </c>
      <c r="AY67" s="42" t="str">
        <f t="shared" si="21"/>
        <v/>
      </c>
      <c r="AZ67" s="36"/>
      <c r="BA67" s="42" t="str">
        <f>IFERROR((((AX67+AZ67)-(AT67-(AT67*#REF!)))/(AX67+AZ67)),"")</f>
        <v/>
      </c>
      <c r="BB67" s="38"/>
      <c r="BC67" s="66"/>
      <c r="BD67" s="67"/>
      <c r="BE67" s="28"/>
      <c r="BF67" s="39"/>
      <c r="BY67" t="s">
        <v>44</v>
      </c>
    </row>
    <row r="68" spans="2:77" ht="23.25" x14ac:dyDescent="0.25">
      <c r="B68" s="23">
        <v>44</v>
      </c>
      <c r="C68" s="13"/>
      <c r="D68" s="82"/>
      <c r="E68" s="74"/>
      <c r="F68" s="76"/>
      <c r="G68" s="56"/>
      <c r="H68" s="78"/>
      <c r="I68" s="37" t="str">
        <f t="shared" si="6"/>
        <v/>
      </c>
      <c r="J68" s="24"/>
      <c r="K68" s="45" t="str">
        <f t="shared" si="7"/>
        <v/>
      </c>
      <c r="L68" s="42" t="str">
        <f t="shared" si="26"/>
        <v/>
      </c>
      <c r="M68" s="27"/>
      <c r="N68" s="42" t="str">
        <f t="shared" si="27"/>
        <v/>
      </c>
      <c r="O68" s="77">
        <f t="shared" si="8"/>
        <v>0</v>
      </c>
      <c r="P68" s="81">
        <f t="shared" si="22"/>
        <v>0</v>
      </c>
      <c r="Q68" s="80">
        <f t="shared" si="9"/>
        <v>0</v>
      </c>
      <c r="R68" s="37" t="str">
        <f t="shared" si="10"/>
        <v/>
      </c>
      <c r="S68" s="24"/>
      <c r="T68" s="45" t="str">
        <f t="shared" si="11"/>
        <v/>
      </c>
      <c r="U68" s="42" t="str">
        <f t="shared" si="28"/>
        <v/>
      </c>
      <c r="V68" s="24"/>
      <c r="W68" s="42" t="str">
        <f t="shared" si="29"/>
        <v/>
      </c>
      <c r="X68" s="77">
        <f t="shared" si="30"/>
        <v>0</v>
      </c>
      <c r="Y68" s="92">
        <f>(G68*(Y20+0.05))+0</f>
        <v>0</v>
      </c>
      <c r="Z68" s="93">
        <f>ROUNDDOWN((H68*(Y20-0.02)),0)</f>
        <v>0</v>
      </c>
      <c r="AA68" s="41">
        <f t="shared" si="13"/>
        <v>0</v>
      </c>
      <c r="AB68" s="37" t="str">
        <f t="shared" si="14"/>
        <v/>
      </c>
      <c r="AC68" s="41"/>
      <c r="AD68" s="12" t="str">
        <f t="shared" si="23"/>
        <v/>
      </c>
      <c r="AE68" s="77">
        <f t="shared" si="31"/>
        <v>0</v>
      </c>
      <c r="AF68" s="56"/>
      <c r="AG68" s="57">
        <f t="shared" si="24"/>
        <v>0</v>
      </c>
      <c r="AH68" s="57"/>
      <c r="AI68" s="25" t="str">
        <f t="shared" si="15"/>
        <v/>
      </c>
      <c r="AJ68" s="57"/>
      <c r="AK68" s="12" t="str">
        <f t="shared" si="16"/>
        <v/>
      </c>
      <c r="AL68" s="39"/>
      <c r="AM68" s="56"/>
      <c r="AN68" s="57">
        <f t="shared" si="25"/>
        <v>0</v>
      </c>
      <c r="AO68" s="57"/>
      <c r="AP68" s="25" t="str">
        <f t="shared" si="17"/>
        <v/>
      </c>
      <c r="AQ68" s="57"/>
      <c r="AR68" s="12" t="str">
        <f t="shared" si="18"/>
        <v/>
      </c>
      <c r="AS68" s="39"/>
      <c r="AT68" s="68"/>
      <c r="AU68" s="35"/>
      <c r="AV68" s="37" t="str">
        <f t="shared" si="19"/>
        <v/>
      </c>
      <c r="AW68" s="35"/>
      <c r="AX68" s="41" t="str">
        <f t="shared" si="20"/>
        <v/>
      </c>
      <c r="AY68" s="42" t="str">
        <f t="shared" si="21"/>
        <v/>
      </c>
      <c r="AZ68" s="36"/>
      <c r="BA68" s="42" t="str">
        <f>IFERROR((((AX68+AZ68)-(AT68-(AT68*#REF!)))/(AX68+AZ68)),"")</f>
        <v/>
      </c>
      <c r="BB68" s="38"/>
      <c r="BC68" s="66"/>
      <c r="BD68" s="67"/>
      <c r="BE68" s="28"/>
      <c r="BF68" s="39"/>
      <c r="BY68" t="s">
        <v>45</v>
      </c>
    </row>
    <row r="69" spans="2:77" ht="23.25" x14ac:dyDescent="0.25">
      <c r="B69" s="23">
        <v>45</v>
      </c>
      <c r="C69" s="13"/>
      <c r="D69" s="82"/>
      <c r="E69" s="74"/>
      <c r="F69" s="76"/>
      <c r="G69" s="56"/>
      <c r="H69" s="78"/>
      <c r="I69" s="37" t="str">
        <f t="shared" si="6"/>
        <v/>
      </c>
      <c r="J69" s="24"/>
      <c r="K69" s="45" t="str">
        <f t="shared" si="7"/>
        <v/>
      </c>
      <c r="L69" s="42" t="str">
        <f t="shared" si="26"/>
        <v/>
      </c>
      <c r="M69" s="27"/>
      <c r="N69" s="42" t="str">
        <f t="shared" si="27"/>
        <v/>
      </c>
      <c r="O69" s="77">
        <f t="shared" si="8"/>
        <v>0</v>
      </c>
      <c r="P69" s="81">
        <f t="shared" si="22"/>
        <v>0</v>
      </c>
      <c r="Q69" s="80">
        <f t="shared" si="9"/>
        <v>0</v>
      </c>
      <c r="R69" s="37" t="str">
        <f t="shared" si="10"/>
        <v/>
      </c>
      <c r="S69" s="24"/>
      <c r="T69" s="45" t="str">
        <f t="shared" si="11"/>
        <v/>
      </c>
      <c r="U69" s="42" t="str">
        <f t="shared" si="28"/>
        <v/>
      </c>
      <c r="V69" s="24"/>
      <c r="W69" s="42" t="str">
        <f t="shared" si="29"/>
        <v/>
      </c>
      <c r="X69" s="77">
        <f t="shared" si="30"/>
        <v>0</v>
      </c>
      <c r="Y69" s="92">
        <f>(G69*(Y20+0.05))+0</f>
        <v>0</v>
      </c>
      <c r="Z69" s="93">
        <f>ROUNDDOWN((H69*(Y20-0.02)),0)</f>
        <v>0</v>
      </c>
      <c r="AA69" s="41">
        <f t="shared" si="13"/>
        <v>0</v>
      </c>
      <c r="AB69" s="37" t="str">
        <f t="shared" si="14"/>
        <v/>
      </c>
      <c r="AC69" s="41"/>
      <c r="AD69" s="12" t="str">
        <f t="shared" si="23"/>
        <v/>
      </c>
      <c r="AE69" s="77">
        <f t="shared" si="31"/>
        <v>0</v>
      </c>
      <c r="AF69" s="56"/>
      <c r="AG69" s="57">
        <f t="shared" si="24"/>
        <v>0</v>
      </c>
      <c r="AH69" s="57"/>
      <c r="AI69" s="25" t="str">
        <f t="shared" si="15"/>
        <v/>
      </c>
      <c r="AJ69" s="57"/>
      <c r="AK69" s="12" t="str">
        <f t="shared" si="16"/>
        <v/>
      </c>
      <c r="AL69" s="39"/>
      <c r="AM69" s="56"/>
      <c r="AN69" s="57">
        <f t="shared" si="25"/>
        <v>0</v>
      </c>
      <c r="AO69" s="57"/>
      <c r="AP69" s="25" t="str">
        <f t="shared" si="17"/>
        <v/>
      </c>
      <c r="AQ69" s="57"/>
      <c r="AR69" s="12" t="str">
        <f t="shared" si="18"/>
        <v/>
      </c>
      <c r="AS69" s="39"/>
      <c r="AT69" s="68"/>
      <c r="AU69" s="35"/>
      <c r="AV69" s="37" t="str">
        <f t="shared" si="19"/>
        <v/>
      </c>
      <c r="AW69" s="35"/>
      <c r="AX69" s="41" t="str">
        <f t="shared" si="20"/>
        <v/>
      </c>
      <c r="AY69" s="42" t="str">
        <f t="shared" si="21"/>
        <v/>
      </c>
      <c r="AZ69" s="36"/>
      <c r="BA69" s="42" t="str">
        <f>IFERROR((((AX69+AZ69)-(AT69-(AT69*#REF!)))/(AX69+AZ69)),"")</f>
        <v/>
      </c>
      <c r="BB69" s="38"/>
      <c r="BC69" s="66"/>
      <c r="BD69" s="67"/>
      <c r="BE69" s="28"/>
      <c r="BF69" s="39"/>
      <c r="BY69" t="s">
        <v>46</v>
      </c>
    </row>
    <row r="70" spans="2:77" ht="23.25" x14ac:dyDescent="0.25">
      <c r="B70" s="23">
        <v>46</v>
      </c>
      <c r="C70" s="13"/>
      <c r="D70" s="82"/>
      <c r="E70" s="74"/>
      <c r="F70" s="76"/>
      <c r="G70" s="56"/>
      <c r="H70" s="78"/>
      <c r="I70" s="37" t="str">
        <f t="shared" si="6"/>
        <v/>
      </c>
      <c r="J70" s="24"/>
      <c r="K70" s="45" t="str">
        <f t="shared" si="7"/>
        <v/>
      </c>
      <c r="L70" s="42" t="str">
        <f t="shared" si="26"/>
        <v/>
      </c>
      <c r="M70" s="27"/>
      <c r="N70" s="42" t="str">
        <f t="shared" si="27"/>
        <v/>
      </c>
      <c r="O70" s="77">
        <f t="shared" si="8"/>
        <v>0</v>
      </c>
      <c r="P70" s="81">
        <f t="shared" si="22"/>
        <v>0</v>
      </c>
      <c r="Q70" s="80">
        <f t="shared" si="9"/>
        <v>0</v>
      </c>
      <c r="R70" s="37" t="str">
        <f t="shared" si="10"/>
        <v/>
      </c>
      <c r="S70" s="24"/>
      <c r="T70" s="45" t="str">
        <f t="shared" si="11"/>
        <v/>
      </c>
      <c r="U70" s="42" t="str">
        <f t="shared" si="28"/>
        <v/>
      </c>
      <c r="V70" s="24"/>
      <c r="W70" s="42" t="str">
        <f t="shared" si="29"/>
        <v/>
      </c>
      <c r="X70" s="77">
        <f t="shared" si="30"/>
        <v>0</v>
      </c>
      <c r="Y70" s="92">
        <f>(G70*(Y20+0.05))+0</f>
        <v>0</v>
      </c>
      <c r="Z70" s="93">
        <f>ROUNDDOWN((H70*(Y20-0.02)),0)</f>
        <v>0</v>
      </c>
      <c r="AA70" s="41">
        <f t="shared" si="13"/>
        <v>0</v>
      </c>
      <c r="AB70" s="37" t="str">
        <f t="shared" si="14"/>
        <v/>
      </c>
      <c r="AC70" s="41"/>
      <c r="AD70" s="12" t="str">
        <f t="shared" si="23"/>
        <v/>
      </c>
      <c r="AE70" s="77">
        <f t="shared" si="31"/>
        <v>0</v>
      </c>
      <c r="AF70" s="56"/>
      <c r="AG70" s="57">
        <f t="shared" si="24"/>
        <v>0</v>
      </c>
      <c r="AH70" s="57"/>
      <c r="AI70" s="25" t="str">
        <f t="shared" si="15"/>
        <v/>
      </c>
      <c r="AJ70" s="57"/>
      <c r="AK70" s="12" t="str">
        <f t="shared" si="16"/>
        <v/>
      </c>
      <c r="AL70" s="39"/>
      <c r="AM70" s="56"/>
      <c r="AN70" s="57">
        <f t="shared" si="25"/>
        <v>0</v>
      </c>
      <c r="AO70" s="57"/>
      <c r="AP70" s="25" t="str">
        <f t="shared" si="17"/>
        <v/>
      </c>
      <c r="AQ70" s="57"/>
      <c r="AR70" s="12" t="str">
        <f t="shared" si="18"/>
        <v/>
      </c>
      <c r="AS70" s="39"/>
      <c r="AT70" s="68"/>
      <c r="AU70" s="35"/>
      <c r="AV70" s="37" t="str">
        <f t="shared" si="19"/>
        <v/>
      </c>
      <c r="AW70" s="35"/>
      <c r="AX70" s="41" t="str">
        <f t="shared" si="20"/>
        <v/>
      </c>
      <c r="AY70" s="42" t="str">
        <f t="shared" si="21"/>
        <v/>
      </c>
      <c r="AZ70" s="36"/>
      <c r="BA70" s="42" t="str">
        <f>IFERROR((((AX70+AZ70)-(AT70-(AT70*#REF!)))/(AX70+AZ70)),"")</f>
        <v/>
      </c>
      <c r="BB70" s="38"/>
      <c r="BC70" s="66"/>
      <c r="BD70" s="67"/>
      <c r="BE70" s="28"/>
      <c r="BF70" s="39"/>
      <c r="BY70" t="s">
        <v>47</v>
      </c>
    </row>
    <row r="71" spans="2:77" ht="23.25" x14ac:dyDescent="0.25">
      <c r="B71" s="23">
        <v>47</v>
      </c>
      <c r="C71" s="13"/>
      <c r="D71" s="82"/>
      <c r="E71" s="74"/>
      <c r="F71" s="76"/>
      <c r="G71" s="56"/>
      <c r="H71" s="78"/>
      <c r="I71" s="37" t="str">
        <f t="shared" si="6"/>
        <v/>
      </c>
      <c r="J71" s="24"/>
      <c r="K71" s="45" t="str">
        <f t="shared" si="7"/>
        <v/>
      </c>
      <c r="L71" s="42" t="str">
        <f t="shared" si="26"/>
        <v/>
      </c>
      <c r="M71" s="27"/>
      <c r="N71" s="42" t="str">
        <f t="shared" si="27"/>
        <v/>
      </c>
      <c r="O71" s="77">
        <f t="shared" si="8"/>
        <v>0</v>
      </c>
      <c r="P71" s="81">
        <f t="shared" si="22"/>
        <v>0</v>
      </c>
      <c r="Q71" s="80">
        <f t="shared" si="9"/>
        <v>0</v>
      </c>
      <c r="R71" s="37" t="str">
        <f t="shared" si="10"/>
        <v/>
      </c>
      <c r="S71" s="24"/>
      <c r="T71" s="45" t="str">
        <f t="shared" si="11"/>
        <v/>
      </c>
      <c r="U71" s="42" t="str">
        <f t="shared" si="28"/>
        <v/>
      </c>
      <c r="V71" s="24"/>
      <c r="W71" s="42" t="str">
        <f t="shared" si="29"/>
        <v/>
      </c>
      <c r="X71" s="77">
        <f t="shared" si="30"/>
        <v>0</v>
      </c>
      <c r="Y71" s="92">
        <f>(G71*(Y20+0.05))+0</f>
        <v>0</v>
      </c>
      <c r="Z71" s="93">
        <f>ROUNDDOWN((H71*(Y20-0.02)),0)</f>
        <v>0</v>
      </c>
      <c r="AA71" s="41">
        <f t="shared" si="13"/>
        <v>0</v>
      </c>
      <c r="AB71" s="37" t="str">
        <f t="shared" si="14"/>
        <v/>
      </c>
      <c r="AC71" s="41"/>
      <c r="AD71" s="12" t="str">
        <f t="shared" si="23"/>
        <v/>
      </c>
      <c r="AE71" s="77">
        <f t="shared" si="31"/>
        <v>0</v>
      </c>
      <c r="AF71" s="56"/>
      <c r="AG71" s="57">
        <f t="shared" si="24"/>
        <v>0</v>
      </c>
      <c r="AH71" s="57"/>
      <c r="AI71" s="25" t="str">
        <f t="shared" si="15"/>
        <v/>
      </c>
      <c r="AJ71" s="57"/>
      <c r="AK71" s="12" t="str">
        <f t="shared" si="16"/>
        <v/>
      </c>
      <c r="AL71" s="39"/>
      <c r="AM71" s="56"/>
      <c r="AN71" s="57">
        <f t="shared" si="25"/>
        <v>0</v>
      </c>
      <c r="AO71" s="57"/>
      <c r="AP71" s="25" t="str">
        <f t="shared" si="17"/>
        <v/>
      </c>
      <c r="AQ71" s="57"/>
      <c r="AR71" s="12" t="str">
        <f t="shared" si="18"/>
        <v/>
      </c>
      <c r="AS71" s="39"/>
      <c r="AT71" s="68"/>
      <c r="AU71" s="35"/>
      <c r="AV71" s="37" t="str">
        <f t="shared" si="19"/>
        <v/>
      </c>
      <c r="AW71" s="35"/>
      <c r="AX71" s="41" t="str">
        <f t="shared" si="20"/>
        <v/>
      </c>
      <c r="AY71" s="42" t="str">
        <f t="shared" si="21"/>
        <v/>
      </c>
      <c r="AZ71" s="36"/>
      <c r="BA71" s="42" t="str">
        <f>IFERROR((((AX71+AZ71)-(AT71-(AT71*#REF!)))/(AX71+AZ71)),"")</f>
        <v/>
      </c>
      <c r="BB71" s="38"/>
      <c r="BC71" s="66"/>
      <c r="BD71" s="67"/>
      <c r="BE71" s="28"/>
      <c r="BF71" s="39"/>
      <c r="BY71" t="s">
        <v>48</v>
      </c>
    </row>
    <row r="72" spans="2:77" ht="23.25" x14ac:dyDescent="0.25">
      <c r="B72" s="23">
        <v>48</v>
      </c>
      <c r="C72" s="13"/>
      <c r="D72" s="82"/>
      <c r="E72" s="74"/>
      <c r="F72" s="76"/>
      <c r="G72" s="56"/>
      <c r="H72" s="78"/>
      <c r="I72" s="37" t="str">
        <f t="shared" si="6"/>
        <v/>
      </c>
      <c r="J72" s="24"/>
      <c r="K72" s="45" t="str">
        <f t="shared" si="7"/>
        <v/>
      </c>
      <c r="L72" s="42" t="str">
        <f t="shared" si="26"/>
        <v/>
      </c>
      <c r="M72" s="27"/>
      <c r="N72" s="42" t="str">
        <f t="shared" si="27"/>
        <v/>
      </c>
      <c r="O72" s="77">
        <f t="shared" si="8"/>
        <v>0</v>
      </c>
      <c r="P72" s="81">
        <f t="shared" si="22"/>
        <v>0</v>
      </c>
      <c r="Q72" s="80">
        <f t="shared" si="9"/>
        <v>0</v>
      </c>
      <c r="R72" s="37" t="str">
        <f t="shared" si="10"/>
        <v/>
      </c>
      <c r="S72" s="24"/>
      <c r="T72" s="45" t="str">
        <f t="shared" si="11"/>
        <v/>
      </c>
      <c r="U72" s="42" t="str">
        <f t="shared" si="28"/>
        <v/>
      </c>
      <c r="V72" s="24"/>
      <c r="W72" s="42" t="str">
        <f t="shared" si="29"/>
        <v/>
      </c>
      <c r="X72" s="77">
        <f t="shared" si="30"/>
        <v>0</v>
      </c>
      <c r="Y72" s="92">
        <f>(G72*(Y20+0.05))+0</f>
        <v>0</v>
      </c>
      <c r="Z72" s="93">
        <f>ROUNDDOWN((H72*(Y20-0.02)),0)</f>
        <v>0</v>
      </c>
      <c r="AA72" s="41">
        <f t="shared" si="13"/>
        <v>0</v>
      </c>
      <c r="AB72" s="37" t="str">
        <f t="shared" si="14"/>
        <v/>
      </c>
      <c r="AC72" s="41"/>
      <c r="AD72" s="12" t="str">
        <f t="shared" si="23"/>
        <v/>
      </c>
      <c r="AE72" s="77">
        <f t="shared" si="31"/>
        <v>0</v>
      </c>
      <c r="AF72" s="56"/>
      <c r="AG72" s="57">
        <f t="shared" si="24"/>
        <v>0</v>
      </c>
      <c r="AH72" s="57"/>
      <c r="AI72" s="25" t="str">
        <f t="shared" si="15"/>
        <v/>
      </c>
      <c r="AJ72" s="57"/>
      <c r="AK72" s="12" t="str">
        <f t="shared" si="16"/>
        <v/>
      </c>
      <c r="AL72" s="39"/>
      <c r="AM72" s="56"/>
      <c r="AN72" s="57">
        <f t="shared" si="25"/>
        <v>0</v>
      </c>
      <c r="AO72" s="57"/>
      <c r="AP72" s="25" t="str">
        <f t="shared" si="17"/>
        <v/>
      </c>
      <c r="AQ72" s="57"/>
      <c r="AR72" s="12" t="str">
        <f t="shared" si="18"/>
        <v/>
      </c>
      <c r="AS72" s="39"/>
      <c r="AT72" s="68"/>
      <c r="AU72" s="35"/>
      <c r="AV72" s="37" t="str">
        <f t="shared" si="19"/>
        <v/>
      </c>
      <c r="AW72" s="35"/>
      <c r="AX72" s="41" t="str">
        <f t="shared" si="20"/>
        <v/>
      </c>
      <c r="AY72" s="42" t="str">
        <f t="shared" si="21"/>
        <v/>
      </c>
      <c r="AZ72" s="36"/>
      <c r="BA72" s="42" t="str">
        <f>IFERROR((((AX72+AZ72)-(AT72-(AT72*#REF!)))/(AX72+AZ72)),"")</f>
        <v/>
      </c>
      <c r="BB72" s="38"/>
      <c r="BC72" s="66"/>
      <c r="BD72" s="67"/>
      <c r="BE72" s="28"/>
      <c r="BF72" s="39"/>
      <c r="BY72" t="s">
        <v>49</v>
      </c>
    </row>
    <row r="73" spans="2:77" ht="23.25" x14ac:dyDescent="0.25">
      <c r="B73" s="23">
        <v>49</v>
      </c>
      <c r="C73" s="13"/>
      <c r="D73" s="82"/>
      <c r="E73" s="74"/>
      <c r="F73" s="76"/>
      <c r="G73" s="56"/>
      <c r="H73" s="78"/>
      <c r="I73" s="37" t="str">
        <f t="shared" si="6"/>
        <v/>
      </c>
      <c r="J73" s="24"/>
      <c r="K73" s="45" t="str">
        <f t="shared" si="7"/>
        <v/>
      </c>
      <c r="L73" s="42" t="str">
        <f t="shared" si="26"/>
        <v/>
      </c>
      <c r="M73" s="27"/>
      <c r="N73" s="42" t="str">
        <f t="shared" si="27"/>
        <v/>
      </c>
      <c r="O73" s="77">
        <f t="shared" si="8"/>
        <v>0</v>
      </c>
      <c r="P73" s="81">
        <f t="shared" si="22"/>
        <v>0</v>
      </c>
      <c r="Q73" s="80">
        <f t="shared" si="9"/>
        <v>0</v>
      </c>
      <c r="R73" s="37" t="str">
        <f t="shared" si="10"/>
        <v/>
      </c>
      <c r="S73" s="24"/>
      <c r="T73" s="45" t="str">
        <f t="shared" si="11"/>
        <v/>
      </c>
      <c r="U73" s="42" t="str">
        <f t="shared" si="28"/>
        <v/>
      </c>
      <c r="V73" s="24"/>
      <c r="W73" s="42" t="str">
        <f t="shared" si="29"/>
        <v/>
      </c>
      <c r="X73" s="77">
        <f t="shared" si="30"/>
        <v>0</v>
      </c>
      <c r="Y73" s="92">
        <f>(G73*(Y20+0.05))+0</f>
        <v>0</v>
      </c>
      <c r="Z73" s="93">
        <f>ROUNDDOWN((H73*(Y20-0.02)),0)</f>
        <v>0</v>
      </c>
      <c r="AA73" s="41">
        <f t="shared" si="13"/>
        <v>0</v>
      </c>
      <c r="AB73" s="37" t="str">
        <f t="shared" si="14"/>
        <v/>
      </c>
      <c r="AC73" s="41"/>
      <c r="AD73" s="12" t="str">
        <f t="shared" si="23"/>
        <v/>
      </c>
      <c r="AE73" s="77">
        <f t="shared" si="31"/>
        <v>0</v>
      </c>
      <c r="AF73" s="56"/>
      <c r="AG73" s="57">
        <f t="shared" si="24"/>
        <v>0</v>
      </c>
      <c r="AH73" s="57"/>
      <c r="AI73" s="25" t="str">
        <f t="shared" si="15"/>
        <v/>
      </c>
      <c r="AJ73" s="57"/>
      <c r="AK73" s="12" t="str">
        <f t="shared" si="16"/>
        <v/>
      </c>
      <c r="AL73" s="39"/>
      <c r="AM73" s="56"/>
      <c r="AN73" s="57">
        <f t="shared" si="25"/>
        <v>0</v>
      </c>
      <c r="AO73" s="57"/>
      <c r="AP73" s="25" t="str">
        <f t="shared" si="17"/>
        <v/>
      </c>
      <c r="AQ73" s="57"/>
      <c r="AR73" s="12" t="str">
        <f t="shared" si="18"/>
        <v/>
      </c>
      <c r="AS73" s="39"/>
      <c r="AT73" s="68"/>
      <c r="AU73" s="35"/>
      <c r="AV73" s="37" t="str">
        <f t="shared" si="19"/>
        <v/>
      </c>
      <c r="AW73" s="35"/>
      <c r="AX73" s="41" t="str">
        <f t="shared" si="20"/>
        <v/>
      </c>
      <c r="AY73" s="42" t="str">
        <f t="shared" si="21"/>
        <v/>
      </c>
      <c r="AZ73" s="36"/>
      <c r="BA73" s="42" t="str">
        <f>IFERROR((((AX73+AZ73)-(AT73-(AT73*#REF!)))/(AX73+AZ73)),"")</f>
        <v/>
      </c>
      <c r="BB73" s="38"/>
      <c r="BC73" s="66"/>
      <c r="BD73" s="67"/>
      <c r="BE73" s="28"/>
      <c r="BF73" s="39"/>
      <c r="BY73" t="s">
        <v>50</v>
      </c>
    </row>
    <row r="74" spans="2:77" ht="23.25" x14ac:dyDescent="0.25">
      <c r="B74" s="23">
        <v>50</v>
      </c>
      <c r="C74" s="13"/>
      <c r="D74" s="82"/>
      <c r="E74" s="74"/>
      <c r="F74" s="76"/>
      <c r="G74" s="56"/>
      <c r="H74" s="78"/>
      <c r="I74" s="37" t="str">
        <f t="shared" si="6"/>
        <v/>
      </c>
      <c r="J74" s="24"/>
      <c r="K74" s="45" t="str">
        <f t="shared" si="7"/>
        <v/>
      </c>
      <c r="L74" s="42" t="str">
        <f t="shared" si="26"/>
        <v/>
      </c>
      <c r="M74" s="27"/>
      <c r="N74" s="42" t="str">
        <f t="shared" si="27"/>
        <v/>
      </c>
      <c r="O74" s="77">
        <f t="shared" si="8"/>
        <v>0</v>
      </c>
      <c r="P74" s="81">
        <f t="shared" si="22"/>
        <v>0</v>
      </c>
      <c r="Q74" s="80">
        <f t="shared" si="9"/>
        <v>0</v>
      </c>
      <c r="R74" s="37" t="str">
        <f t="shared" si="10"/>
        <v/>
      </c>
      <c r="S74" s="24"/>
      <c r="T74" s="45" t="str">
        <f t="shared" si="11"/>
        <v/>
      </c>
      <c r="U74" s="42" t="str">
        <f t="shared" si="28"/>
        <v/>
      </c>
      <c r="V74" s="24"/>
      <c r="W74" s="42" t="str">
        <f t="shared" si="29"/>
        <v/>
      </c>
      <c r="X74" s="77">
        <f t="shared" si="30"/>
        <v>0</v>
      </c>
      <c r="Y74" s="92">
        <f>(G74*(Y20+0.05))+0</f>
        <v>0</v>
      </c>
      <c r="Z74" s="93">
        <f>ROUNDDOWN((H74*(Y20-0.02)),0)</f>
        <v>0</v>
      </c>
      <c r="AA74" s="41">
        <f t="shared" si="13"/>
        <v>0</v>
      </c>
      <c r="AB74" s="37" t="str">
        <f t="shared" si="14"/>
        <v/>
      </c>
      <c r="AC74" s="41"/>
      <c r="AD74" s="12" t="str">
        <f t="shared" si="23"/>
        <v/>
      </c>
      <c r="AE74" s="77">
        <f t="shared" si="31"/>
        <v>0</v>
      </c>
      <c r="AF74" s="56"/>
      <c r="AG74" s="57">
        <f t="shared" si="24"/>
        <v>0</v>
      </c>
      <c r="AH74" s="57"/>
      <c r="AI74" s="25" t="str">
        <f t="shared" si="15"/>
        <v/>
      </c>
      <c r="AJ74" s="57"/>
      <c r="AK74" s="12" t="str">
        <f t="shared" si="16"/>
        <v/>
      </c>
      <c r="AL74" s="39"/>
      <c r="AM74" s="56"/>
      <c r="AN74" s="57">
        <f t="shared" si="25"/>
        <v>0</v>
      </c>
      <c r="AO74" s="57"/>
      <c r="AP74" s="25" t="str">
        <f t="shared" si="17"/>
        <v/>
      </c>
      <c r="AQ74" s="57"/>
      <c r="AR74" s="12" t="str">
        <f t="shared" si="18"/>
        <v/>
      </c>
      <c r="AS74" s="39"/>
      <c r="AT74" s="68"/>
      <c r="AU74" s="35"/>
      <c r="AV74" s="37" t="str">
        <f t="shared" si="19"/>
        <v/>
      </c>
      <c r="AW74" s="35"/>
      <c r="AX74" s="41" t="str">
        <f t="shared" si="20"/>
        <v/>
      </c>
      <c r="AY74" s="42" t="str">
        <f t="shared" si="21"/>
        <v/>
      </c>
      <c r="AZ74" s="36"/>
      <c r="BA74" s="42" t="str">
        <f>IFERROR((((AX74+AZ74)-(AT74-(AT74*#REF!)))/(AX74+AZ74)),"")</f>
        <v/>
      </c>
      <c r="BB74" s="38"/>
      <c r="BC74" s="66"/>
      <c r="BD74" s="67"/>
      <c r="BE74" s="28"/>
      <c r="BF74" s="39"/>
      <c r="BY74" t="s">
        <v>51</v>
      </c>
    </row>
    <row r="75" spans="2:77" ht="23.25" x14ac:dyDescent="0.25">
      <c r="B75" s="23">
        <v>51</v>
      </c>
      <c r="C75" s="13"/>
      <c r="D75" s="82"/>
      <c r="E75" s="74"/>
      <c r="F75" s="76"/>
      <c r="G75" s="56"/>
      <c r="H75" s="78"/>
      <c r="I75" s="37" t="str">
        <f t="shared" si="6"/>
        <v/>
      </c>
      <c r="J75" s="24"/>
      <c r="K75" s="45" t="str">
        <f t="shared" si="7"/>
        <v/>
      </c>
      <c r="L75" s="42" t="str">
        <f t="shared" si="26"/>
        <v/>
      </c>
      <c r="M75" s="27"/>
      <c r="N75" s="42" t="str">
        <f t="shared" si="27"/>
        <v/>
      </c>
      <c r="O75" s="77">
        <f t="shared" si="8"/>
        <v>0</v>
      </c>
      <c r="P75" s="81">
        <f t="shared" si="22"/>
        <v>0</v>
      </c>
      <c r="Q75" s="80">
        <f t="shared" si="9"/>
        <v>0</v>
      </c>
      <c r="R75" s="37" t="str">
        <f t="shared" si="10"/>
        <v/>
      </c>
      <c r="S75" s="24"/>
      <c r="T75" s="45" t="str">
        <f t="shared" si="11"/>
        <v/>
      </c>
      <c r="U75" s="42" t="str">
        <f t="shared" si="28"/>
        <v/>
      </c>
      <c r="V75" s="24"/>
      <c r="W75" s="42" t="str">
        <f t="shared" si="29"/>
        <v/>
      </c>
      <c r="X75" s="77">
        <f t="shared" si="30"/>
        <v>0</v>
      </c>
      <c r="Y75" s="92">
        <f>(G75*(Y20+0.05))+0</f>
        <v>0</v>
      </c>
      <c r="Z75" s="93">
        <f>ROUNDDOWN((H75*(Y20-0.02)),0)</f>
        <v>0</v>
      </c>
      <c r="AA75" s="41">
        <f t="shared" si="13"/>
        <v>0</v>
      </c>
      <c r="AB75" s="37" t="str">
        <f t="shared" si="14"/>
        <v/>
      </c>
      <c r="AC75" s="41"/>
      <c r="AD75" s="12" t="str">
        <f t="shared" si="23"/>
        <v/>
      </c>
      <c r="AE75" s="77">
        <f t="shared" si="31"/>
        <v>0</v>
      </c>
      <c r="AF75" s="56"/>
      <c r="AG75" s="57">
        <f t="shared" si="24"/>
        <v>0</v>
      </c>
      <c r="AH75" s="57"/>
      <c r="AI75" s="25" t="str">
        <f t="shared" si="15"/>
        <v/>
      </c>
      <c r="AJ75" s="57"/>
      <c r="AK75" s="12" t="str">
        <f t="shared" si="16"/>
        <v/>
      </c>
      <c r="AL75" s="39"/>
      <c r="AM75" s="56"/>
      <c r="AN75" s="57">
        <f t="shared" si="25"/>
        <v>0</v>
      </c>
      <c r="AO75" s="57"/>
      <c r="AP75" s="25" t="str">
        <f t="shared" si="17"/>
        <v/>
      </c>
      <c r="AQ75" s="57"/>
      <c r="AR75" s="12" t="str">
        <f t="shared" si="18"/>
        <v/>
      </c>
      <c r="AS75" s="39"/>
      <c r="AT75" s="68"/>
      <c r="AU75" s="35"/>
      <c r="AV75" s="37" t="str">
        <f t="shared" si="19"/>
        <v/>
      </c>
      <c r="AW75" s="35"/>
      <c r="AX75" s="41" t="str">
        <f t="shared" si="20"/>
        <v/>
      </c>
      <c r="AY75" s="42" t="str">
        <f t="shared" si="21"/>
        <v/>
      </c>
      <c r="AZ75" s="36"/>
      <c r="BA75" s="42" t="str">
        <f>IFERROR((((AX75+AZ75)-(AT75-(AT75*#REF!)))/(AX75+AZ75)),"")</f>
        <v/>
      </c>
      <c r="BB75" s="38"/>
      <c r="BC75" s="66"/>
      <c r="BD75" s="67"/>
      <c r="BE75" s="28"/>
      <c r="BF75" s="39"/>
      <c r="BY75" t="s">
        <v>52</v>
      </c>
    </row>
    <row r="76" spans="2:77" ht="23.25" x14ac:dyDescent="0.25">
      <c r="B76" s="23">
        <v>52</v>
      </c>
      <c r="C76" s="13"/>
      <c r="D76" s="82"/>
      <c r="E76" s="74"/>
      <c r="F76" s="76"/>
      <c r="G76" s="56"/>
      <c r="H76" s="78"/>
      <c r="I76" s="37" t="str">
        <f t="shared" si="6"/>
        <v/>
      </c>
      <c r="J76" s="24"/>
      <c r="K76" s="45" t="str">
        <f t="shared" si="7"/>
        <v/>
      </c>
      <c r="L76" s="42" t="str">
        <f t="shared" si="26"/>
        <v/>
      </c>
      <c r="M76" s="27"/>
      <c r="N76" s="42" t="str">
        <f t="shared" si="27"/>
        <v/>
      </c>
      <c r="O76" s="77">
        <f t="shared" si="8"/>
        <v>0</v>
      </c>
      <c r="P76" s="81">
        <f t="shared" si="22"/>
        <v>0</v>
      </c>
      <c r="Q76" s="80">
        <f t="shared" si="9"/>
        <v>0</v>
      </c>
      <c r="R76" s="37" t="str">
        <f t="shared" si="10"/>
        <v/>
      </c>
      <c r="S76" s="24"/>
      <c r="T76" s="45" t="str">
        <f t="shared" si="11"/>
        <v/>
      </c>
      <c r="U76" s="42" t="str">
        <f t="shared" si="28"/>
        <v/>
      </c>
      <c r="V76" s="24"/>
      <c r="W76" s="42" t="str">
        <f t="shared" si="29"/>
        <v/>
      </c>
      <c r="X76" s="77">
        <f t="shared" si="30"/>
        <v>0</v>
      </c>
      <c r="Y76" s="92">
        <f>(G76*(Y20+0.05))+0</f>
        <v>0</v>
      </c>
      <c r="Z76" s="93">
        <f>ROUNDDOWN((H76*(Y20-0.02)),0)</f>
        <v>0</v>
      </c>
      <c r="AA76" s="41">
        <f t="shared" si="13"/>
        <v>0</v>
      </c>
      <c r="AB76" s="37" t="str">
        <f t="shared" si="14"/>
        <v/>
      </c>
      <c r="AC76" s="41"/>
      <c r="AD76" s="12" t="str">
        <f t="shared" si="23"/>
        <v/>
      </c>
      <c r="AE76" s="77">
        <f t="shared" si="31"/>
        <v>0</v>
      </c>
      <c r="AF76" s="56"/>
      <c r="AG76" s="57">
        <f t="shared" si="24"/>
        <v>0</v>
      </c>
      <c r="AH76" s="57"/>
      <c r="AI76" s="25" t="str">
        <f t="shared" si="15"/>
        <v/>
      </c>
      <c r="AJ76" s="57"/>
      <c r="AK76" s="12" t="str">
        <f t="shared" si="16"/>
        <v/>
      </c>
      <c r="AL76" s="39"/>
      <c r="AM76" s="56"/>
      <c r="AN76" s="57">
        <f t="shared" si="25"/>
        <v>0</v>
      </c>
      <c r="AO76" s="57"/>
      <c r="AP76" s="25" t="str">
        <f t="shared" si="17"/>
        <v/>
      </c>
      <c r="AQ76" s="57"/>
      <c r="AR76" s="12" t="str">
        <f t="shared" si="18"/>
        <v/>
      </c>
      <c r="AS76" s="39"/>
      <c r="AT76" s="68"/>
      <c r="AU76" s="35"/>
      <c r="AV76" s="37" t="str">
        <f t="shared" si="19"/>
        <v/>
      </c>
      <c r="AW76" s="35"/>
      <c r="AX76" s="41" t="str">
        <f t="shared" si="20"/>
        <v/>
      </c>
      <c r="AY76" s="42" t="str">
        <f t="shared" si="21"/>
        <v/>
      </c>
      <c r="AZ76" s="36"/>
      <c r="BA76" s="42" t="str">
        <f>IFERROR((((AX76+AZ76)-(AT76-(AT76*#REF!)))/(AX76+AZ76)),"")</f>
        <v/>
      </c>
      <c r="BB76" s="38"/>
      <c r="BC76" s="66"/>
      <c r="BD76" s="67"/>
      <c r="BE76" s="28"/>
      <c r="BF76" s="39"/>
      <c r="BY76" t="s">
        <v>53</v>
      </c>
    </row>
    <row r="77" spans="2:77" ht="23.25" x14ac:dyDescent="0.25">
      <c r="B77" s="23">
        <v>53</v>
      </c>
      <c r="C77" s="13"/>
      <c r="D77" s="82"/>
      <c r="E77" s="74"/>
      <c r="F77" s="76"/>
      <c r="G77" s="56"/>
      <c r="H77" s="78"/>
      <c r="I77" s="37" t="str">
        <f t="shared" si="6"/>
        <v/>
      </c>
      <c r="J77" s="24"/>
      <c r="K77" s="45" t="str">
        <f t="shared" si="7"/>
        <v/>
      </c>
      <c r="L77" s="42" t="str">
        <f t="shared" si="26"/>
        <v/>
      </c>
      <c r="M77" s="27"/>
      <c r="N77" s="42" t="str">
        <f t="shared" si="27"/>
        <v/>
      </c>
      <c r="O77" s="77">
        <f t="shared" si="8"/>
        <v>0</v>
      </c>
      <c r="P77" s="81">
        <f t="shared" si="22"/>
        <v>0</v>
      </c>
      <c r="Q77" s="80">
        <f t="shared" si="9"/>
        <v>0</v>
      </c>
      <c r="R77" s="37" t="str">
        <f t="shared" si="10"/>
        <v/>
      </c>
      <c r="S77" s="24"/>
      <c r="T77" s="45" t="str">
        <f t="shared" si="11"/>
        <v/>
      </c>
      <c r="U77" s="42" t="str">
        <f t="shared" si="28"/>
        <v/>
      </c>
      <c r="V77" s="24"/>
      <c r="W77" s="42" t="str">
        <f t="shared" si="29"/>
        <v/>
      </c>
      <c r="X77" s="77">
        <f t="shared" si="30"/>
        <v>0</v>
      </c>
      <c r="Y77" s="92">
        <f>(G77*(Y20+0.05))+0</f>
        <v>0</v>
      </c>
      <c r="Z77" s="93">
        <f>ROUNDDOWN((H77*(Y20-0.02)),0)</f>
        <v>0</v>
      </c>
      <c r="AA77" s="41">
        <f t="shared" si="13"/>
        <v>0</v>
      </c>
      <c r="AB77" s="37" t="str">
        <f t="shared" si="14"/>
        <v/>
      </c>
      <c r="AC77" s="41"/>
      <c r="AD77" s="12" t="str">
        <f t="shared" si="23"/>
        <v/>
      </c>
      <c r="AE77" s="77">
        <f t="shared" si="31"/>
        <v>0</v>
      </c>
      <c r="AF77" s="56"/>
      <c r="AG77" s="57">
        <f t="shared" si="24"/>
        <v>0</v>
      </c>
      <c r="AH77" s="57"/>
      <c r="AI77" s="25" t="str">
        <f t="shared" si="15"/>
        <v/>
      </c>
      <c r="AJ77" s="57"/>
      <c r="AK77" s="12" t="str">
        <f t="shared" si="16"/>
        <v/>
      </c>
      <c r="AL77" s="39"/>
      <c r="AM77" s="56"/>
      <c r="AN77" s="57">
        <f t="shared" si="25"/>
        <v>0</v>
      </c>
      <c r="AO77" s="57"/>
      <c r="AP77" s="25" t="str">
        <f t="shared" si="17"/>
        <v/>
      </c>
      <c r="AQ77" s="57"/>
      <c r="AR77" s="12" t="str">
        <f t="shared" si="18"/>
        <v/>
      </c>
      <c r="AS77" s="39"/>
      <c r="AT77" s="68"/>
      <c r="AU77" s="35"/>
      <c r="AV77" s="37" t="str">
        <f t="shared" si="19"/>
        <v/>
      </c>
      <c r="AW77" s="35"/>
      <c r="AX77" s="41" t="str">
        <f t="shared" si="20"/>
        <v/>
      </c>
      <c r="AY77" s="42" t="str">
        <f t="shared" si="21"/>
        <v/>
      </c>
      <c r="AZ77" s="36"/>
      <c r="BA77" s="42" t="str">
        <f>IFERROR((((AX77+AZ77)-(AT77-(AT77*#REF!)))/(AX77+AZ77)),"")</f>
        <v/>
      </c>
      <c r="BB77" s="38"/>
      <c r="BC77" s="66"/>
      <c r="BD77" s="67"/>
      <c r="BE77" s="28"/>
      <c r="BF77" s="39"/>
      <c r="BY77" t="s">
        <v>54</v>
      </c>
    </row>
    <row r="78" spans="2:77" ht="23.25" x14ac:dyDescent="0.25">
      <c r="B78" s="23">
        <v>54</v>
      </c>
      <c r="C78" s="13"/>
      <c r="D78" s="82"/>
      <c r="E78" s="74"/>
      <c r="F78" s="76"/>
      <c r="G78" s="56"/>
      <c r="H78" s="78"/>
      <c r="I78" s="37" t="str">
        <f t="shared" si="6"/>
        <v/>
      </c>
      <c r="J78" s="24"/>
      <c r="K78" s="45" t="str">
        <f t="shared" si="7"/>
        <v/>
      </c>
      <c r="L78" s="42" t="str">
        <f t="shared" si="26"/>
        <v/>
      </c>
      <c r="M78" s="27"/>
      <c r="N78" s="42" t="str">
        <f t="shared" si="27"/>
        <v/>
      </c>
      <c r="O78" s="77">
        <f t="shared" si="8"/>
        <v>0</v>
      </c>
      <c r="P78" s="81">
        <f t="shared" si="22"/>
        <v>0</v>
      </c>
      <c r="Q78" s="80">
        <f t="shared" si="9"/>
        <v>0</v>
      </c>
      <c r="R78" s="37" t="str">
        <f t="shared" si="10"/>
        <v/>
      </c>
      <c r="S78" s="24"/>
      <c r="T78" s="45" t="str">
        <f t="shared" si="11"/>
        <v/>
      </c>
      <c r="U78" s="42" t="str">
        <f t="shared" si="28"/>
        <v/>
      </c>
      <c r="V78" s="24"/>
      <c r="W78" s="42" t="str">
        <f t="shared" si="29"/>
        <v/>
      </c>
      <c r="X78" s="77">
        <f t="shared" si="30"/>
        <v>0</v>
      </c>
      <c r="Y78" s="92">
        <f>(G78*(Y20+0.05))+0</f>
        <v>0</v>
      </c>
      <c r="Z78" s="93">
        <f>ROUNDDOWN((H78*(Y20-0.02)),0)</f>
        <v>0</v>
      </c>
      <c r="AA78" s="41">
        <f t="shared" si="13"/>
        <v>0</v>
      </c>
      <c r="AB78" s="37" t="str">
        <f t="shared" si="14"/>
        <v/>
      </c>
      <c r="AC78" s="41"/>
      <c r="AD78" s="12" t="str">
        <f t="shared" si="23"/>
        <v/>
      </c>
      <c r="AE78" s="77">
        <f t="shared" si="31"/>
        <v>0</v>
      </c>
      <c r="AF78" s="56"/>
      <c r="AG78" s="57">
        <f t="shared" si="24"/>
        <v>0</v>
      </c>
      <c r="AH78" s="57"/>
      <c r="AI78" s="25" t="str">
        <f t="shared" si="15"/>
        <v/>
      </c>
      <c r="AJ78" s="57"/>
      <c r="AK78" s="12" t="str">
        <f t="shared" si="16"/>
        <v/>
      </c>
      <c r="AL78" s="39"/>
      <c r="AM78" s="56"/>
      <c r="AN78" s="57">
        <f t="shared" si="25"/>
        <v>0</v>
      </c>
      <c r="AO78" s="57"/>
      <c r="AP78" s="25" t="str">
        <f t="shared" si="17"/>
        <v/>
      </c>
      <c r="AQ78" s="57"/>
      <c r="AR78" s="12" t="str">
        <f t="shared" si="18"/>
        <v/>
      </c>
      <c r="AS78" s="39"/>
      <c r="AT78" s="68"/>
      <c r="AU78" s="35"/>
      <c r="AV78" s="37" t="str">
        <f t="shared" si="19"/>
        <v/>
      </c>
      <c r="AW78" s="35"/>
      <c r="AX78" s="41" t="str">
        <f t="shared" si="20"/>
        <v/>
      </c>
      <c r="AY78" s="42" t="str">
        <f t="shared" si="21"/>
        <v/>
      </c>
      <c r="AZ78" s="36"/>
      <c r="BA78" s="42" t="str">
        <f>IFERROR((((AX78+AZ78)-(AT78-(AT78*#REF!)))/(AX78+AZ78)),"")</f>
        <v/>
      </c>
      <c r="BB78" s="38"/>
      <c r="BC78" s="66"/>
      <c r="BD78" s="67"/>
      <c r="BE78" s="28"/>
      <c r="BF78" s="39"/>
      <c r="BY78" t="s">
        <v>55</v>
      </c>
    </row>
    <row r="79" spans="2:77" ht="23.25" x14ac:dyDescent="0.25">
      <c r="B79" s="23">
        <v>55</v>
      </c>
      <c r="C79" s="13"/>
      <c r="D79" s="83"/>
      <c r="E79" s="74"/>
      <c r="F79" s="76"/>
      <c r="G79" s="56"/>
      <c r="H79" s="78"/>
      <c r="I79" s="37" t="str">
        <f t="shared" si="6"/>
        <v/>
      </c>
      <c r="J79" s="24"/>
      <c r="K79" s="24"/>
      <c r="L79" s="26"/>
      <c r="M79" s="27"/>
      <c r="N79" s="26"/>
      <c r="O79" s="77">
        <f t="shared" si="8"/>
        <v>0</v>
      </c>
      <c r="P79" s="81">
        <f t="shared" si="22"/>
        <v>0</v>
      </c>
      <c r="Q79" s="80">
        <f t="shared" si="9"/>
        <v>0</v>
      </c>
      <c r="R79" s="37" t="str">
        <f t="shared" si="10"/>
        <v/>
      </c>
      <c r="S79" s="24"/>
      <c r="T79" s="45" t="str">
        <f t="shared" si="11"/>
        <v/>
      </c>
      <c r="U79" s="42" t="str">
        <f t="shared" si="28"/>
        <v/>
      </c>
      <c r="V79" s="24"/>
      <c r="W79" s="42" t="str">
        <f t="shared" si="29"/>
        <v/>
      </c>
      <c r="X79" s="77">
        <f t="shared" si="30"/>
        <v>0</v>
      </c>
      <c r="Y79" s="92">
        <f>(G79*(Y20+0.05))+0</f>
        <v>0</v>
      </c>
      <c r="Z79" s="93">
        <f>ROUNDDOWN((H79*(Y20-0.02)),0)</f>
        <v>0</v>
      </c>
      <c r="AA79" s="41">
        <f t="shared" si="13"/>
        <v>0</v>
      </c>
      <c r="AB79" s="37" t="str">
        <f t="shared" si="14"/>
        <v/>
      </c>
      <c r="AC79" s="41"/>
      <c r="AD79" s="12" t="str">
        <f t="shared" si="23"/>
        <v/>
      </c>
      <c r="AE79" s="77">
        <f t="shared" si="31"/>
        <v>0</v>
      </c>
      <c r="AF79" s="56"/>
      <c r="AG79" s="57">
        <f t="shared" si="24"/>
        <v>0</v>
      </c>
      <c r="AH79" s="57"/>
      <c r="AI79" s="25" t="str">
        <f t="shared" si="15"/>
        <v/>
      </c>
      <c r="AJ79" s="57"/>
      <c r="AK79" s="12" t="str">
        <f t="shared" si="16"/>
        <v/>
      </c>
      <c r="AL79" s="39"/>
      <c r="AM79" s="56"/>
      <c r="AN79" s="57">
        <f t="shared" si="25"/>
        <v>0</v>
      </c>
      <c r="AO79" s="57"/>
      <c r="AP79" s="25" t="str">
        <f t="shared" si="17"/>
        <v/>
      </c>
      <c r="AQ79" s="57"/>
      <c r="AR79" s="12" t="str">
        <f t="shared" si="18"/>
        <v/>
      </c>
      <c r="AS79" s="39"/>
      <c r="AT79" s="68"/>
      <c r="AU79" s="35"/>
      <c r="AV79" s="37" t="str">
        <f t="shared" si="19"/>
        <v/>
      </c>
      <c r="AW79" s="35"/>
      <c r="AX79" s="24"/>
      <c r="AY79" s="26"/>
      <c r="AZ79" s="36"/>
      <c r="BA79" s="26"/>
      <c r="BB79" s="39"/>
      <c r="BC79" s="66"/>
      <c r="BD79" s="67"/>
      <c r="BE79" s="28"/>
      <c r="BF79" s="39"/>
      <c r="BY79" t="s">
        <v>56</v>
      </c>
    </row>
    <row r="80" spans="2:77" ht="23.25" x14ac:dyDescent="0.25">
      <c r="B80" s="23">
        <v>56</v>
      </c>
      <c r="C80" s="13"/>
      <c r="D80" s="83"/>
      <c r="E80" s="74"/>
      <c r="F80" s="76"/>
      <c r="G80" s="56"/>
      <c r="H80" s="78"/>
      <c r="I80" s="37" t="str">
        <f t="shared" si="6"/>
        <v/>
      </c>
      <c r="J80" s="24"/>
      <c r="K80" s="24"/>
      <c r="L80" s="26"/>
      <c r="M80" s="27"/>
      <c r="N80" s="26"/>
      <c r="O80" s="77">
        <f t="shared" si="8"/>
        <v>0</v>
      </c>
      <c r="P80" s="81">
        <f t="shared" si="22"/>
        <v>0</v>
      </c>
      <c r="Q80" s="80">
        <f t="shared" si="9"/>
        <v>0</v>
      </c>
      <c r="R80" s="37" t="str">
        <f t="shared" si="10"/>
        <v/>
      </c>
      <c r="S80" s="24"/>
      <c r="T80" s="45" t="str">
        <f t="shared" si="11"/>
        <v/>
      </c>
      <c r="U80" s="42" t="str">
        <f t="shared" si="28"/>
        <v/>
      </c>
      <c r="V80" s="24"/>
      <c r="W80" s="42" t="str">
        <f t="shared" si="29"/>
        <v/>
      </c>
      <c r="X80" s="77">
        <f t="shared" si="30"/>
        <v>0</v>
      </c>
      <c r="Y80" s="92">
        <f>(G80*(Y20+0.05))+0</f>
        <v>0</v>
      </c>
      <c r="Z80" s="93">
        <f>ROUNDDOWN((H80*(Y20-0.02)),0)</f>
        <v>0</v>
      </c>
      <c r="AA80" s="41">
        <f t="shared" si="13"/>
        <v>0</v>
      </c>
      <c r="AB80" s="37" t="str">
        <f t="shared" si="14"/>
        <v/>
      </c>
      <c r="AC80" s="41"/>
      <c r="AD80" s="12" t="str">
        <f t="shared" si="23"/>
        <v/>
      </c>
      <c r="AE80" s="77">
        <f t="shared" si="31"/>
        <v>0</v>
      </c>
      <c r="AF80" s="56"/>
      <c r="AG80" s="57">
        <f t="shared" si="24"/>
        <v>0</v>
      </c>
      <c r="AH80" s="57"/>
      <c r="AI80" s="25" t="str">
        <f t="shared" si="15"/>
        <v/>
      </c>
      <c r="AJ80" s="57"/>
      <c r="AK80" s="12" t="str">
        <f t="shared" si="16"/>
        <v/>
      </c>
      <c r="AL80" s="39"/>
      <c r="AM80" s="56"/>
      <c r="AN80" s="57">
        <f t="shared" si="25"/>
        <v>0</v>
      </c>
      <c r="AO80" s="57"/>
      <c r="AP80" s="25" t="str">
        <f t="shared" si="17"/>
        <v/>
      </c>
      <c r="AQ80" s="57"/>
      <c r="AR80" s="12" t="str">
        <f t="shared" si="18"/>
        <v/>
      </c>
      <c r="AS80" s="39"/>
      <c r="AT80" s="68"/>
      <c r="AU80" s="35"/>
      <c r="AV80" s="37" t="str">
        <f t="shared" si="19"/>
        <v/>
      </c>
      <c r="AW80" s="35"/>
      <c r="AX80" s="24"/>
      <c r="AY80" s="26"/>
      <c r="AZ80" s="36"/>
      <c r="BA80" s="26"/>
      <c r="BB80" s="39"/>
      <c r="BC80" s="66"/>
      <c r="BD80" s="67"/>
      <c r="BE80" s="28"/>
      <c r="BF80" s="39"/>
      <c r="BY80" t="s">
        <v>57</v>
      </c>
    </row>
    <row r="81" spans="2:77" ht="23.25" x14ac:dyDescent="0.25">
      <c r="B81" s="23">
        <v>57</v>
      </c>
      <c r="C81" s="13"/>
      <c r="D81" s="83"/>
      <c r="E81" s="74"/>
      <c r="F81" s="76"/>
      <c r="G81" s="56"/>
      <c r="H81" s="78"/>
      <c r="I81" s="37" t="str">
        <f t="shared" si="6"/>
        <v/>
      </c>
      <c r="J81" s="24"/>
      <c r="K81" s="24"/>
      <c r="L81" s="26"/>
      <c r="M81" s="27"/>
      <c r="N81" s="26"/>
      <c r="O81" s="77">
        <f t="shared" si="8"/>
        <v>0</v>
      </c>
      <c r="P81" s="81">
        <f t="shared" si="22"/>
        <v>0</v>
      </c>
      <c r="Q81" s="80">
        <f t="shared" si="9"/>
        <v>0</v>
      </c>
      <c r="R81" s="37" t="str">
        <f t="shared" si="10"/>
        <v/>
      </c>
      <c r="S81" s="24"/>
      <c r="T81" s="45" t="str">
        <f t="shared" si="11"/>
        <v/>
      </c>
      <c r="U81" s="42" t="str">
        <f t="shared" si="28"/>
        <v/>
      </c>
      <c r="V81" s="24"/>
      <c r="W81" s="42" t="str">
        <f t="shared" si="29"/>
        <v/>
      </c>
      <c r="X81" s="77">
        <f t="shared" si="30"/>
        <v>0</v>
      </c>
      <c r="Y81" s="92">
        <f>(G81*(Y20+0.05))+0</f>
        <v>0</v>
      </c>
      <c r="Z81" s="93">
        <f>ROUNDDOWN((H81*(Y20-0.02)),0)</f>
        <v>0</v>
      </c>
      <c r="AA81" s="41">
        <f t="shared" si="13"/>
        <v>0</v>
      </c>
      <c r="AB81" s="37" t="str">
        <f t="shared" si="14"/>
        <v/>
      </c>
      <c r="AC81" s="41"/>
      <c r="AD81" s="12" t="str">
        <f t="shared" si="23"/>
        <v/>
      </c>
      <c r="AE81" s="77">
        <f t="shared" si="31"/>
        <v>0</v>
      </c>
      <c r="AF81" s="56"/>
      <c r="AG81" s="57">
        <f t="shared" si="24"/>
        <v>0</v>
      </c>
      <c r="AH81" s="57"/>
      <c r="AI81" s="25" t="str">
        <f t="shared" si="15"/>
        <v/>
      </c>
      <c r="AJ81" s="57"/>
      <c r="AK81" s="12" t="str">
        <f t="shared" si="16"/>
        <v/>
      </c>
      <c r="AL81" s="39"/>
      <c r="AM81" s="56"/>
      <c r="AN81" s="57">
        <f t="shared" si="25"/>
        <v>0</v>
      </c>
      <c r="AO81" s="57"/>
      <c r="AP81" s="25" t="str">
        <f t="shared" si="17"/>
        <v/>
      </c>
      <c r="AQ81" s="57"/>
      <c r="AR81" s="12" t="str">
        <f t="shared" si="18"/>
        <v/>
      </c>
      <c r="AS81" s="39"/>
      <c r="AT81" s="68"/>
      <c r="AU81" s="35"/>
      <c r="AV81" s="37" t="str">
        <f t="shared" si="19"/>
        <v/>
      </c>
      <c r="AW81" s="35"/>
      <c r="AX81" s="24"/>
      <c r="AY81" s="26"/>
      <c r="AZ81" s="36"/>
      <c r="BA81" s="26"/>
      <c r="BB81" s="39"/>
      <c r="BC81" s="66"/>
      <c r="BD81" s="67"/>
      <c r="BE81" s="28"/>
      <c r="BF81" s="39"/>
      <c r="BY81" t="s">
        <v>58</v>
      </c>
    </row>
    <row r="82" spans="2:77" ht="23.25" x14ac:dyDescent="0.25">
      <c r="B82" s="22">
        <v>58</v>
      </c>
      <c r="C82" s="13"/>
      <c r="D82" s="83"/>
      <c r="E82" s="74"/>
      <c r="F82" s="76"/>
      <c r="G82" s="56"/>
      <c r="H82" s="78"/>
      <c r="I82" s="37" t="str">
        <f t="shared" si="6"/>
        <v/>
      </c>
      <c r="J82" s="24"/>
      <c r="K82" s="24"/>
      <c r="L82" s="26"/>
      <c r="M82" s="27"/>
      <c r="N82" s="26"/>
      <c r="O82" s="77">
        <f t="shared" si="8"/>
        <v>0</v>
      </c>
      <c r="P82" s="81">
        <f t="shared" si="22"/>
        <v>0</v>
      </c>
      <c r="Q82" s="80">
        <f t="shared" si="9"/>
        <v>0</v>
      </c>
      <c r="R82" s="37" t="str">
        <f t="shared" si="10"/>
        <v/>
      </c>
      <c r="S82" s="24"/>
      <c r="T82" s="45" t="str">
        <f t="shared" si="11"/>
        <v/>
      </c>
      <c r="U82" s="42" t="str">
        <f t="shared" si="28"/>
        <v/>
      </c>
      <c r="V82" s="24"/>
      <c r="W82" s="42" t="str">
        <f t="shared" si="29"/>
        <v/>
      </c>
      <c r="X82" s="77">
        <f t="shared" si="30"/>
        <v>0</v>
      </c>
      <c r="Y82" s="92">
        <f>(G82*(Y20+0.05))+0</f>
        <v>0</v>
      </c>
      <c r="Z82" s="93">
        <f>ROUNDDOWN((H82*(Y20-0.02)),0)</f>
        <v>0</v>
      </c>
      <c r="AA82" s="41">
        <f t="shared" si="13"/>
        <v>0</v>
      </c>
      <c r="AB82" s="37" t="str">
        <f t="shared" si="14"/>
        <v/>
      </c>
      <c r="AC82" s="41"/>
      <c r="AD82" s="12" t="str">
        <f t="shared" si="23"/>
        <v/>
      </c>
      <c r="AE82" s="77">
        <f t="shared" si="31"/>
        <v>0</v>
      </c>
      <c r="AF82" s="56"/>
      <c r="AG82" s="57">
        <f t="shared" si="24"/>
        <v>0</v>
      </c>
      <c r="AH82" s="57"/>
      <c r="AI82" s="25" t="str">
        <f t="shared" si="15"/>
        <v/>
      </c>
      <c r="AJ82" s="57"/>
      <c r="AK82" s="12" t="str">
        <f t="shared" si="16"/>
        <v/>
      </c>
      <c r="AL82" s="39"/>
      <c r="AM82" s="56"/>
      <c r="AN82" s="57">
        <f t="shared" si="25"/>
        <v>0</v>
      </c>
      <c r="AO82" s="57"/>
      <c r="AP82" s="25" t="str">
        <f t="shared" si="17"/>
        <v/>
      </c>
      <c r="AQ82" s="57"/>
      <c r="AR82" s="12" t="str">
        <f t="shared" si="18"/>
        <v/>
      </c>
      <c r="AS82" s="39"/>
      <c r="AT82" s="68"/>
      <c r="AU82" s="35"/>
      <c r="AV82" s="37" t="str">
        <f t="shared" si="19"/>
        <v/>
      </c>
      <c r="AW82" s="35"/>
      <c r="AX82" s="24"/>
      <c r="AY82" s="26"/>
      <c r="AZ82" s="36"/>
      <c r="BA82" s="26"/>
      <c r="BB82" s="39"/>
      <c r="BC82" s="66"/>
      <c r="BD82" s="67"/>
      <c r="BE82" s="28"/>
      <c r="BF82" s="39"/>
      <c r="BY82" t="s">
        <v>59</v>
      </c>
    </row>
    <row r="83" spans="2:77" ht="23.25" x14ac:dyDescent="0.25">
      <c r="B83" s="22">
        <v>59</v>
      </c>
      <c r="C83" s="13"/>
      <c r="D83" s="83"/>
      <c r="E83" s="74"/>
      <c r="F83" s="76"/>
      <c r="G83" s="56"/>
      <c r="H83" s="78"/>
      <c r="I83" s="37" t="str">
        <f t="shared" si="6"/>
        <v/>
      </c>
      <c r="J83" s="24"/>
      <c r="K83" s="24"/>
      <c r="L83" s="26"/>
      <c r="M83" s="27"/>
      <c r="N83" s="26"/>
      <c r="O83" s="77">
        <f t="shared" si="8"/>
        <v>0</v>
      </c>
      <c r="P83" s="81">
        <f t="shared" si="22"/>
        <v>0</v>
      </c>
      <c r="Q83" s="80">
        <f t="shared" si="9"/>
        <v>0</v>
      </c>
      <c r="R83" s="37" t="str">
        <f t="shared" si="10"/>
        <v/>
      </c>
      <c r="S83" s="24"/>
      <c r="T83" s="45" t="str">
        <f t="shared" si="11"/>
        <v/>
      </c>
      <c r="U83" s="42" t="str">
        <f t="shared" si="28"/>
        <v/>
      </c>
      <c r="V83" s="24"/>
      <c r="W83" s="42" t="str">
        <f t="shared" si="29"/>
        <v/>
      </c>
      <c r="X83" s="77">
        <f t="shared" si="30"/>
        <v>0</v>
      </c>
      <c r="Y83" s="92">
        <f>(G83*(Y20+0.05))+0</f>
        <v>0</v>
      </c>
      <c r="Z83" s="93">
        <f>ROUNDDOWN((H83*(Y20-0.02)),0)</f>
        <v>0</v>
      </c>
      <c r="AA83" s="41">
        <f t="shared" si="13"/>
        <v>0</v>
      </c>
      <c r="AB83" s="37" t="str">
        <f t="shared" si="14"/>
        <v/>
      </c>
      <c r="AC83" s="41"/>
      <c r="AD83" s="12" t="str">
        <f t="shared" si="23"/>
        <v/>
      </c>
      <c r="AE83" s="77">
        <f t="shared" si="31"/>
        <v>0</v>
      </c>
      <c r="AF83" s="56"/>
      <c r="AG83" s="57">
        <f t="shared" si="24"/>
        <v>0</v>
      </c>
      <c r="AH83" s="57"/>
      <c r="AI83" s="25" t="str">
        <f t="shared" si="15"/>
        <v/>
      </c>
      <c r="AJ83" s="57"/>
      <c r="AK83" s="12" t="str">
        <f t="shared" si="16"/>
        <v/>
      </c>
      <c r="AL83" s="39"/>
      <c r="AM83" s="56"/>
      <c r="AN83" s="57">
        <f t="shared" si="25"/>
        <v>0</v>
      </c>
      <c r="AO83" s="57"/>
      <c r="AP83" s="25" t="str">
        <f t="shared" si="17"/>
        <v/>
      </c>
      <c r="AQ83" s="57"/>
      <c r="AR83" s="12" t="str">
        <f t="shared" si="18"/>
        <v/>
      </c>
      <c r="AS83" s="39"/>
      <c r="AT83" s="68"/>
      <c r="AU83" s="35"/>
      <c r="AV83" s="37" t="str">
        <f t="shared" si="19"/>
        <v/>
      </c>
      <c r="AW83" s="35"/>
      <c r="AX83" s="24"/>
      <c r="AY83" s="26"/>
      <c r="AZ83" s="36"/>
      <c r="BA83" s="26"/>
      <c r="BB83" s="39"/>
      <c r="BC83" s="66"/>
      <c r="BD83" s="67"/>
      <c r="BE83" s="28"/>
      <c r="BF83" s="39"/>
      <c r="BY83" t="s">
        <v>60</v>
      </c>
    </row>
    <row r="84" spans="2:77" ht="23.25" x14ac:dyDescent="0.25">
      <c r="B84" s="22">
        <v>60</v>
      </c>
      <c r="C84" s="13"/>
      <c r="D84" s="83"/>
      <c r="E84" s="74"/>
      <c r="F84" s="76"/>
      <c r="G84" s="56"/>
      <c r="H84" s="78"/>
      <c r="I84" s="37" t="str">
        <f t="shared" si="6"/>
        <v/>
      </c>
      <c r="J84" s="24"/>
      <c r="K84" s="24"/>
      <c r="L84" s="26"/>
      <c r="M84" s="27"/>
      <c r="N84" s="26"/>
      <c r="O84" s="77">
        <f t="shared" si="8"/>
        <v>0</v>
      </c>
      <c r="P84" s="81">
        <f t="shared" si="22"/>
        <v>0</v>
      </c>
      <c r="Q84" s="80">
        <f t="shared" si="9"/>
        <v>0</v>
      </c>
      <c r="R84" s="37" t="str">
        <f t="shared" si="10"/>
        <v/>
      </c>
      <c r="S84" s="24"/>
      <c r="T84" s="45" t="str">
        <f t="shared" si="11"/>
        <v/>
      </c>
      <c r="U84" s="42" t="str">
        <f t="shared" si="28"/>
        <v/>
      </c>
      <c r="V84" s="24"/>
      <c r="W84" s="42" t="str">
        <f t="shared" si="29"/>
        <v/>
      </c>
      <c r="X84" s="77">
        <f t="shared" si="30"/>
        <v>0</v>
      </c>
      <c r="Y84" s="92">
        <f>(G84*(Y20+0.05))+0</f>
        <v>0</v>
      </c>
      <c r="Z84" s="93">
        <f>ROUNDDOWN((H84*(Y20-0.02)),0)</f>
        <v>0</v>
      </c>
      <c r="AA84" s="41">
        <f t="shared" si="13"/>
        <v>0</v>
      </c>
      <c r="AB84" s="37" t="str">
        <f t="shared" si="14"/>
        <v/>
      </c>
      <c r="AC84" s="41"/>
      <c r="AD84" s="12" t="str">
        <f t="shared" si="23"/>
        <v/>
      </c>
      <c r="AE84" s="77">
        <f t="shared" si="31"/>
        <v>0</v>
      </c>
      <c r="AF84" s="56"/>
      <c r="AG84" s="57">
        <f t="shared" si="24"/>
        <v>0</v>
      </c>
      <c r="AH84" s="57"/>
      <c r="AI84" s="25" t="str">
        <f t="shared" si="15"/>
        <v/>
      </c>
      <c r="AJ84" s="57"/>
      <c r="AK84" s="12" t="str">
        <f t="shared" si="16"/>
        <v/>
      </c>
      <c r="AL84" s="39"/>
      <c r="AM84" s="56"/>
      <c r="AN84" s="57">
        <f t="shared" si="25"/>
        <v>0</v>
      </c>
      <c r="AO84" s="57"/>
      <c r="AP84" s="25" t="str">
        <f t="shared" si="17"/>
        <v/>
      </c>
      <c r="AQ84" s="57"/>
      <c r="AR84" s="12" t="str">
        <f t="shared" si="18"/>
        <v/>
      </c>
      <c r="AS84" s="39"/>
      <c r="AT84" s="68"/>
      <c r="AU84" s="35"/>
      <c r="AV84" s="37" t="str">
        <f t="shared" si="19"/>
        <v/>
      </c>
      <c r="AW84" s="35"/>
      <c r="AX84" s="24"/>
      <c r="AY84" s="26"/>
      <c r="AZ84" s="36"/>
      <c r="BA84" s="26"/>
      <c r="BB84" s="39"/>
      <c r="BC84" s="66"/>
      <c r="BD84" s="67"/>
      <c r="BE84" s="28"/>
      <c r="BF84" s="39"/>
      <c r="BY84" t="s">
        <v>61</v>
      </c>
    </row>
    <row r="85" spans="2:77" ht="23.25" x14ac:dyDescent="0.25">
      <c r="B85" s="22">
        <v>61</v>
      </c>
      <c r="C85" s="13"/>
      <c r="D85" s="83"/>
      <c r="E85" s="74"/>
      <c r="F85" s="76"/>
      <c r="G85" s="56"/>
      <c r="H85" s="78"/>
      <c r="I85" s="37" t="str">
        <f t="shared" si="6"/>
        <v/>
      </c>
      <c r="J85" s="24"/>
      <c r="K85" s="24"/>
      <c r="L85" s="26"/>
      <c r="M85" s="27"/>
      <c r="N85" s="26"/>
      <c r="O85" s="77">
        <f t="shared" si="8"/>
        <v>0</v>
      </c>
      <c r="P85" s="81">
        <f t="shared" si="22"/>
        <v>0</v>
      </c>
      <c r="Q85" s="80">
        <f t="shared" si="9"/>
        <v>0</v>
      </c>
      <c r="R85" s="37" t="str">
        <f t="shared" si="10"/>
        <v/>
      </c>
      <c r="S85" s="24"/>
      <c r="T85" s="45" t="str">
        <f t="shared" si="11"/>
        <v/>
      </c>
      <c r="U85" s="42" t="str">
        <f t="shared" si="28"/>
        <v/>
      </c>
      <c r="V85" s="24"/>
      <c r="W85" s="42" t="str">
        <f t="shared" si="29"/>
        <v/>
      </c>
      <c r="X85" s="77">
        <f t="shared" si="30"/>
        <v>0</v>
      </c>
      <c r="Y85" s="92">
        <f>(G85*(Y20+0.05))+0</f>
        <v>0</v>
      </c>
      <c r="Z85" s="93">
        <f>ROUNDDOWN((H85*(Y20-0.02)),0)</f>
        <v>0</v>
      </c>
      <c r="AA85" s="41">
        <f t="shared" si="13"/>
        <v>0</v>
      </c>
      <c r="AB85" s="37" t="str">
        <f t="shared" si="14"/>
        <v/>
      </c>
      <c r="AC85" s="41"/>
      <c r="AD85" s="12" t="str">
        <f t="shared" si="23"/>
        <v/>
      </c>
      <c r="AE85" s="77">
        <f t="shared" si="31"/>
        <v>0</v>
      </c>
      <c r="AF85" s="56"/>
      <c r="AG85" s="57">
        <f t="shared" si="24"/>
        <v>0</v>
      </c>
      <c r="AH85" s="57"/>
      <c r="AI85" s="25" t="str">
        <f t="shared" si="15"/>
        <v/>
      </c>
      <c r="AJ85" s="57"/>
      <c r="AK85" s="12" t="str">
        <f t="shared" si="16"/>
        <v/>
      </c>
      <c r="AL85" s="39"/>
      <c r="AM85" s="56"/>
      <c r="AN85" s="57">
        <f t="shared" si="25"/>
        <v>0</v>
      </c>
      <c r="AO85" s="57"/>
      <c r="AP85" s="25" t="str">
        <f t="shared" si="17"/>
        <v/>
      </c>
      <c r="AQ85" s="57"/>
      <c r="AR85" s="12" t="str">
        <f t="shared" si="18"/>
        <v/>
      </c>
      <c r="AS85" s="39"/>
      <c r="AT85" s="68"/>
      <c r="AU85" s="35"/>
      <c r="AV85" s="37" t="str">
        <f t="shared" si="19"/>
        <v/>
      </c>
      <c r="AW85" s="35"/>
      <c r="AX85" s="24"/>
      <c r="AY85" s="26"/>
      <c r="AZ85" s="36"/>
      <c r="BA85" s="26"/>
      <c r="BB85" s="39"/>
      <c r="BC85" s="66"/>
      <c r="BD85" s="67"/>
      <c r="BE85" s="28"/>
      <c r="BF85" s="39"/>
      <c r="BY85" t="s">
        <v>62</v>
      </c>
    </row>
    <row r="86" spans="2:77" ht="23.25" x14ac:dyDescent="0.25">
      <c r="B86" s="22">
        <v>62</v>
      </c>
      <c r="C86" s="13"/>
      <c r="D86" s="83"/>
      <c r="E86" s="74"/>
      <c r="F86" s="76"/>
      <c r="G86" s="56"/>
      <c r="H86" s="78"/>
      <c r="I86" s="37" t="str">
        <f t="shared" si="6"/>
        <v/>
      </c>
      <c r="J86" s="24"/>
      <c r="K86" s="24"/>
      <c r="L86" s="26"/>
      <c r="M86" s="27"/>
      <c r="N86" s="26"/>
      <c r="O86" s="77">
        <f t="shared" si="8"/>
        <v>0</v>
      </c>
      <c r="P86" s="81">
        <f t="shared" si="22"/>
        <v>0</v>
      </c>
      <c r="Q86" s="80">
        <f t="shared" si="9"/>
        <v>0</v>
      </c>
      <c r="R86" s="37" t="str">
        <f t="shared" si="10"/>
        <v/>
      </c>
      <c r="S86" s="24"/>
      <c r="T86" s="45" t="str">
        <f t="shared" si="11"/>
        <v/>
      </c>
      <c r="U86" s="42" t="str">
        <f t="shared" si="28"/>
        <v/>
      </c>
      <c r="V86" s="24"/>
      <c r="W86" s="42" t="str">
        <f t="shared" si="29"/>
        <v/>
      </c>
      <c r="X86" s="77">
        <f t="shared" si="30"/>
        <v>0</v>
      </c>
      <c r="Y86" s="92">
        <f>(G86*(Y20+0.05))+0</f>
        <v>0</v>
      </c>
      <c r="Z86" s="93">
        <f>ROUNDDOWN((H86*(Y20-0.02)),0)</f>
        <v>0</v>
      </c>
      <c r="AA86" s="41">
        <f t="shared" si="13"/>
        <v>0</v>
      </c>
      <c r="AB86" s="37" t="str">
        <f t="shared" si="14"/>
        <v/>
      </c>
      <c r="AC86" s="41"/>
      <c r="AD86" s="12" t="str">
        <f t="shared" si="23"/>
        <v/>
      </c>
      <c r="AE86" s="77">
        <f t="shared" si="31"/>
        <v>0</v>
      </c>
      <c r="AF86" s="56"/>
      <c r="AG86" s="57">
        <f t="shared" si="24"/>
        <v>0</v>
      </c>
      <c r="AH86" s="57"/>
      <c r="AI86" s="25" t="str">
        <f t="shared" si="15"/>
        <v/>
      </c>
      <c r="AJ86" s="57"/>
      <c r="AK86" s="12" t="str">
        <f t="shared" si="16"/>
        <v/>
      </c>
      <c r="AL86" s="39"/>
      <c r="AM86" s="56"/>
      <c r="AN86" s="57">
        <f t="shared" si="25"/>
        <v>0</v>
      </c>
      <c r="AO86" s="57"/>
      <c r="AP86" s="25" t="str">
        <f t="shared" si="17"/>
        <v/>
      </c>
      <c r="AQ86" s="57"/>
      <c r="AR86" s="12" t="str">
        <f t="shared" si="18"/>
        <v/>
      </c>
      <c r="AS86" s="39"/>
      <c r="AT86" s="68"/>
      <c r="AU86" s="35"/>
      <c r="AV86" s="37" t="str">
        <f t="shared" si="19"/>
        <v/>
      </c>
      <c r="AW86" s="35"/>
      <c r="AX86" s="24"/>
      <c r="AY86" s="26"/>
      <c r="AZ86" s="36"/>
      <c r="BA86" s="26"/>
      <c r="BB86" s="39"/>
      <c r="BC86" s="66"/>
      <c r="BD86" s="67"/>
      <c r="BE86" s="28"/>
      <c r="BF86" s="39"/>
      <c r="BY86" t="s">
        <v>63</v>
      </c>
    </row>
    <row r="87" spans="2:77" ht="23.25" x14ac:dyDescent="0.25">
      <c r="B87" s="22">
        <v>63</v>
      </c>
      <c r="C87" s="13"/>
      <c r="D87" s="83"/>
      <c r="E87" s="74"/>
      <c r="F87" s="76"/>
      <c r="G87" s="56"/>
      <c r="H87" s="78"/>
      <c r="I87" s="37" t="str">
        <f t="shared" si="6"/>
        <v/>
      </c>
      <c r="J87" s="24"/>
      <c r="K87" s="24"/>
      <c r="L87" s="26"/>
      <c r="M87" s="27"/>
      <c r="N87" s="26"/>
      <c r="O87" s="77">
        <f t="shared" si="8"/>
        <v>0</v>
      </c>
      <c r="P87" s="81">
        <f t="shared" si="22"/>
        <v>0</v>
      </c>
      <c r="Q87" s="80">
        <f t="shared" si="9"/>
        <v>0</v>
      </c>
      <c r="R87" s="37" t="str">
        <f t="shared" si="10"/>
        <v/>
      </c>
      <c r="S87" s="24"/>
      <c r="T87" s="45" t="str">
        <f t="shared" si="11"/>
        <v/>
      </c>
      <c r="U87" s="42" t="str">
        <f t="shared" si="28"/>
        <v/>
      </c>
      <c r="V87" s="24"/>
      <c r="W87" s="42" t="str">
        <f t="shared" si="29"/>
        <v/>
      </c>
      <c r="X87" s="77">
        <f t="shared" si="30"/>
        <v>0</v>
      </c>
      <c r="Y87" s="92">
        <f>(G87*(Y20+0.05))+0</f>
        <v>0</v>
      </c>
      <c r="Z87" s="93">
        <f>ROUNDDOWN((H87*(Y20-0.02)),0)</f>
        <v>0</v>
      </c>
      <c r="AA87" s="41">
        <f t="shared" si="13"/>
        <v>0</v>
      </c>
      <c r="AB87" s="37" t="str">
        <f t="shared" si="14"/>
        <v/>
      </c>
      <c r="AC87" s="41"/>
      <c r="AD87" s="12" t="str">
        <f t="shared" si="23"/>
        <v/>
      </c>
      <c r="AE87" s="77">
        <f t="shared" si="31"/>
        <v>0</v>
      </c>
      <c r="AF87" s="56"/>
      <c r="AG87" s="57">
        <f t="shared" si="24"/>
        <v>0</v>
      </c>
      <c r="AH87" s="57"/>
      <c r="AI87" s="25" t="str">
        <f t="shared" si="15"/>
        <v/>
      </c>
      <c r="AJ87" s="57"/>
      <c r="AK87" s="12" t="str">
        <f t="shared" si="16"/>
        <v/>
      </c>
      <c r="AL87" s="39"/>
      <c r="AM87" s="56"/>
      <c r="AN87" s="57">
        <f t="shared" si="25"/>
        <v>0</v>
      </c>
      <c r="AO87" s="57"/>
      <c r="AP87" s="25" t="str">
        <f t="shared" si="17"/>
        <v/>
      </c>
      <c r="AQ87" s="57"/>
      <c r="AR87" s="12" t="str">
        <f t="shared" si="18"/>
        <v/>
      </c>
      <c r="AS87" s="39"/>
      <c r="AT87" s="68"/>
      <c r="AU87" s="35"/>
      <c r="AV87" s="37" t="str">
        <f t="shared" si="19"/>
        <v/>
      </c>
      <c r="AW87" s="35"/>
      <c r="AX87" s="24"/>
      <c r="AY87" s="26"/>
      <c r="AZ87" s="36"/>
      <c r="BA87" s="26"/>
      <c r="BB87" s="39"/>
      <c r="BC87" s="66"/>
      <c r="BD87" s="67"/>
      <c r="BE87" s="28"/>
      <c r="BF87" s="39"/>
      <c r="BY87" t="s">
        <v>64</v>
      </c>
    </row>
    <row r="88" spans="2:77" ht="23.25" x14ac:dyDescent="0.25">
      <c r="B88" s="22">
        <v>64</v>
      </c>
      <c r="C88" s="13"/>
      <c r="D88" s="83"/>
      <c r="E88" s="74"/>
      <c r="F88" s="76"/>
      <c r="G88" s="56"/>
      <c r="H88" s="78"/>
      <c r="I88" s="37" t="str">
        <f t="shared" si="6"/>
        <v/>
      </c>
      <c r="J88" s="24"/>
      <c r="K88" s="24"/>
      <c r="L88" s="26"/>
      <c r="M88" s="27"/>
      <c r="N88" s="26"/>
      <c r="O88" s="77">
        <f t="shared" si="8"/>
        <v>0</v>
      </c>
      <c r="P88" s="81">
        <f t="shared" si="22"/>
        <v>0</v>
      </c>
      <c r="Q88" s="80">
        <f t="shared" si="9"/>
        <v>0</v>
      </c>
      <c r="R88" s="37" t="str">
        <f t="shared" si="10"/>
        <v/>
      </c>
      <c r="S88" s="24"/>
      <c r="T88" s="45" t="str">
        <f t="shared" si="11"/>
        <v/>
      </c>
      <c r="U88" s="42" t="str">
        <f t="shared" si="28"/>
        <v/>
      </c>
      <c r="V88" s="24"/>
      <c r="W88" s="42" t="str">
        <f t="shared" si="29"/>
        <v/>
      </c>
      <c r="X88" s="77">
        <f t="shared" si="30"/>
        <v>0</v>
      </c>
      <c r="Y88" s="92">
        <f>(G88*(Y20+0.05))+0</f>
        <v>0</v>
      </c>
      <c r="Z88" s="93">
        <f>ROUNDDOWN((H88*(Y20-0.02)),0)</f>
        <v>0</v>
      </c>
      <c r="AA88" s="41">
        <f t="shared" si="13"/>
        <v>0</v>
      </c>
      <c r="AB88" s="37" t="str">
        <f t="shared" si="14"/>
        <v/>
      </c>
      <c r="AC88" s="41"/>
      <c r="AD88" s="12" t="str">
        <f t="shared" si="23"/>
        <v/>
      </c>
      <c r="AE88" s="77">
        <f t="shared" si="31"/>
        <v>0</v>
      </c>
      <c r="AF88" s="56"/>
      <c r="AG88" s="57">
        <f t="shared" si="24"/>
        <v>0</v>
      </c>
      <c r="AH88" s="57"/>
      <c r="AI88" s="25" t="str">
        <f t="shared" si="15"/>
        <v/>
      </c>
      <c r="AJ88" s="57"/>
      <c r="AK88" s="12" t="str">
        <f t="shared" si="16"/>
        <v/>
      </c>
      <c r="AL88" s="39"/>
      <c r="AM88" s="56"/>
      <c r="AN88" s="57">
        <f t="shared" si="25"/>
        <v>0</v>
      </c>
      <c r="AO88" s="57"/>
      <c r="AP88" s="25" t="str">
        <f t="shared" si="17"/>
        <v/>
      </c>
      <c r="AQ88" s="57"/>
      <c r="AR88" s="12" t="str">
        <f t="shared" si="18"/>
        <v/>
      </c>
      <c r="AS88" s="39"/>
      <c r="AT88" s="68"/>
      <c r="AU88" s="35"/>
      <c r="AV88" s="37" t="str">
        <f t="shared" si="19"/>
        <v/>
      </c>
      <c r="AW88" s="35"/>
      <c r="AX88" s="24"/>
      <c r="AY88" s="26"/>
      <c r="AZ88" s="36"/>
      <c r="BA88" s="26"/>
      <c r="BB88" s="39"/>
      <c r="BC88" s="66"/>
      <c r="BD88" s="67"/>
      <c r="BE88" s="28"/>
      <c r="BF88" s="39"/>
      <c r="BY88" t="s">
        <v>65</v>
      </c>
    </row>
    <row r="89" spans="2:77" ht="23.25" x14ac:dyDescent="0.25">
      <c r="B89" s="22">
        <v>65</v>
      </c>
      <c r="C89" s="13"/>
      <c r="D89" s="83"/>
      <c r="E89" s="74"/>
      <c r="F89" s="76"/>
      <c r="G89" s="56"/>
      <c r="H89" s="78"/>
      <c r="I89" s="37" t="str">
        <f t="shared" si="6"/>
        <v/>
      </c>
      <c r="J89" s="24"/>
      <c r="K89" s="24"/>
      <c r="L89" s="26"/>
      <c r="M89" s="27"/>
      <c r="N89" s="26"/>
      <c r="O89" s="77">
        <f t="shared" si="8"/>
        <v>0</v>
      </c>
      <c r="P89" s="81">
        <f t="shared" si="22"/>
        <v>0</v>
      </c>
      <c r="Q89" s="80">
        <f t="shared" si="9"/>
        <v>0</v>
      </c>
      <c r="R89" s="37" t="str">
        <f t="shared" si="10"/>
        <v/>
      </c>
      <c r="S89" s="24"/>
      <c r="T89" s="45" t="str">
        <f t="shared" si="11"/>
        <v/>
      </c>
      <c r="U89" s="42" t="str">
        <f t="shared" ref="U89" si="32">IFERROR(1-(P89/T89),"")</f>
        <v/>
      </c>
      <c r="V89" s="24"/>
      <c r="W89" s="42" t="str">
        <f t="shared" ref="W89" si="33">IFERROR((((T89+V89)-(P89-(P89*$D$16)))/(T89+V89)),"")</f>
        <v/>
      </c>
      <c r="X89" s="77">
        <f t="shared" si="30"/>
        <v>0</v>
      </c>
      <c r="Y89" s="92">
        <f>(G89*(Y20+0.05))+0</f>
        <v>0</v>
      </c>
      <c r="Z89" s="93">
        <f>ROUNDDOWN((H89*(Y20-0.02)),0)</f>
        <v>0</v>
      </c>
      <c r="AA89" s="41">
        <f t="shared" si="13"/>
        <v>0</v>
      </c>
      <c r="AB89" s="37" t="str">
        <f t="shared" si="14"/>
        <v/>
      </c>
      <c r="AC89" s="41"/>
      <c r="AD89" s="12" t="str">
        <f t="shared" si="23"/>
        <v/>
      </c>
      <c r="AE89" s="77">
        <f t="shared" si="31"/>
        <v>0</v>
      </c>
      <c r="AF89" s="56"/>
      <c r="AG89" s="57">
        <f t="shared" si="24"/>
        <v>0</v>
      </c>
      <c r="AH89" s="57"/>
      <c r="AI89" s="25" t="str">
        <f t="shared" si="15"/>
        <v/>
      </c>
      <c r="AJ89" s="57"/>
      <c r="AK89" s="12" t="str">
        <f t="shared" si="16"/>
        <v/>
      </c>
      <c r="AL89" s="39"/>
      <c r="AM89" s="56"/>
      <c r="AN89" s="57">
        <f t="shared" si="25"/>
        <v>0</v>
      </c>
      <c r="AO89" s="57"/>
      <c r="AP89" s="25" t="str">
        <f t="shared" si="17"/>
        <v/>
      </c>
      <c r="AQ89" s="57"/>
      <c r="AR89" s="12" t="str">
        <f t="shared" si="18"/>
        <v/>
      </c>
      <c r="AS89" s="39"/>
      <c r="AT89" s="68"/>
      <c r="AU89" s="35"/>
      <c r="AV89" s="37" t="str">
        <f t="shared" si="19"/>
        <v/>
      </c>
      <c r="AW89" s="35"/>
      <c r="AX89" s="24"/>
      <c r="AY89" s="26"/>
      <c r="AZ89" s="36"/>
      <c r="BA89" s="26"/>
      <c r="BB89" s="39"/>
      <c r="BC89" s="66"/>
      <c r="BD89" s="67"/>
      <c r="BE89" s="28"/>
      <c r="BF89" s="39"/>
      <c r="BY89" t="s">
        <v>66</v>
      </c>
    </row>
    <row r="90" spans="2:77" x14ac:dyDescent="0.25">
      <c r="BY90"/>
    </row>
    <row r="91" spans="2:77" x14ac:dyDescent="0.25">
      <c r="BY91"/>
    </row>
    <row r="92" spans="2:77" x14ac:dyDescent="0.25">
      <c r="BY92"/>
    </row>
    <row r="93" spans="2:77" x14ac:dyDescent="0.25">
      <c r="BY93"/>
    </row>
    <row r="94" spans="2:77" x14ac:dyDescent="0.25">
      <c r="BY94"/>
    </row>
    <row r="95" spans="2:77" x14ac:dyDescent="0.25">
      <c r="BY95"/>
    </row>
    <row r="96" spans="2:77" x14ac:dyDescent="0.25">
      <c r="BY96"/>
    </row>
    <row r="97" spans="77:77" x14ac:dyDescent="0.25">
      <c r="BY97"/>
    </row>
    <row r="98" spans="77:77" x14ac:dyDescent="0.25">
      <c r="BY98"/>
    </row>
    <row r="99" spans="77:77" x14ac:dyDescent="0.25">
      <c r="BY99"/>
    </row>
    <row r="100" spans="77:77" x14ac:dyDescent="0.25">
      <c r="BY100"/>
    </row>
    <row r="101" spans="77:77" x14ac:dyDescent="0.25">
      <c r="BY101"/>
    </row>
    <row r="102" spans="77:77" x14ac:dyDescent="0.25">
      <c r="BY102"/>
    </row>
    <row r="103" spans="77:77" x14ac:dyDescent="0.25">
      <c r="BY103"/>
    </row>
    <row r="104" spans="77:77" x14ac:dyDescent="0.25">
      <c r="BY104"/>
    </row>
    <row r="105" spans="77:77" x14ac:dyDescent="0.25">
      <c r="BY105"/>
    </row>
    <row r="106" spans="77:77" x14ac:dyDescent="0.25">
      <c r="BY106"/>
    </row>
    <row r="107" spans="77:77" x14ac:dyDescent="0.25">
      <c r="BY107"/>
    </row>
    <row r="108" spans="77:77" x14ac:dyDescent="0.25">
      <c r="BY108"/>
    </row>
    <row r="109" spans="77:77" x14ac:dyDescent="0.25">
      <c r="BY109"/>
    </row>
    <row r="111" spans="77:77" x14ac:dyDescent="0.25">
      <c r="BY111" s="1" t="s">
        <v>68</v>
      </c>
    </row>
    <row r="112" spans="77:77" x14ac:dyDescent="0.25">
      <c r="BY112" s="1" t="s">
        <v>69</v>
      </c>
    </row>
    <row r="116" spans="77:77" x14ac:dyDescent="0.25">
      <c r="BY116" s="1" t="s">
        <v>22</v>
      </c>
    </row>
    <row r="117" spans="77:77" x14ac:dyDescent="0.25">
      <c r="BY117" s="1" t="s">
        <v>23</v>
      </c>
    </row>
    <row r="118" spans="77:77" x14ac:dyDescent="0.25">
      <c r="BY118" s="1" t="s">
        <v>24</v>
      </c>
    </row>
    <row r="120" spans="77:77" x14ac:dyDescent="0.25">
      <c r="BY120" s="1" t="s">
        <v>25</v>
      </c>
    </row>
    <row r="121" spans="77:77" x14ac:dyDescent="0.25">
      <c r="BY121" s="1" t="s">
        <v>26</v>
      </c>
    </row>
  </sheetData>
  <sheetProtection selectLockedCells="1"/>
  <mergeCells count="67">
    <mergeCell ref="AT22:BB22"/>
    <mergeCell ref="AT23:AT24"/>
    <mergeCell ref="AU23:AU24"/>
    <mergeCell ref="AV23:AV24"/>
    <mergeCell ref="AW23:AW24"/>
    <mergeCell ref="AX23:AX24"/>
    <mergeCell ref="AY23:AY24"/>
    <mergeCell ref="AZ23:AZ24"/>
    <mergeCell ref="BA23:BA24"/>
    <mergeCell ref="BB23:BB24"/>
    <mergeCell ref="AF22:AL22"/>
    <mergeCell ref="S23:S24"/>
    <mergeCell ref="T23:T24"/>
    <mergeCell ref="U23:U24"/>
    <mergeCell ref="V23:V24"/>
    <mergeCell ref="W23:W24"/>
    <mergeCell ref="AL23:AL24"/>
    <mergeCell ref="X23:X24"/>
    <mergeCell ref="AE23:AE24"/>
    <mergeCell ref="AC23:AC24"/>
    <mergeCell ref="AM22:AS22"/>
    <mergeCell ref="AM23:AM24"/>
    <mergeCell ref="AN23:AN24"/>
    <mergeCell ref="AO23:AO24"/>
    <mergeCell ref="AQ23:AQ24"/>
    <mergeCell ref="AR23:AR24"/>
    <mergeCell ref="AS23:AS24"/>
    <mergeCell ref="AP23:AP24"/>
    <mergeCell ref="B3:C3"/>
    <mergeCell ref="B4:B5"/>
    <mergeCell ref="P22:X22"/>
    <mergeCell ref="G22:O22"/>
    <mergeCell ref="B6:B10"/>
    <mergeCell ref="B11:B15"/>
    <mergeCell ref="B17:B21"/>
    <mergeCell ref="P18:U18"/>
    <mergeCell ref="B23:B24"/>
    <mergeCell ref="C23:C24"/>
    <mergeCell ref="D23:D24"/>
    <mergeCell ref="E23:E24"/>
    <mergeCell ref="P23:P24"/>
    <mergeCell ref="F23:F24"/>
    <mergeCell ref="I23:I24"/>
    <mergeCell ref="H23:H24"/>
    <mergeCell ref="G23:G24"/>
    <mergeCell ref="O23:O24"/>
    <mergeCell ref="BC23:BF23"/>
    <mergeCell ref="AF23:AF24"/>
    <mergeCell ref="AG23:AG24"/>
    <mergeCell ref="AJ23:AJ24"/>
    <mergeCell ref="AK23:AK24"/>
    <mergeCell ref="AI23:AI24"/>
    <mergeCell ref="AH23:AH24"/>
    <mergeCell ref="Y20:Y21"/>
    <mergeCell ref="Q23:Q24"/>
    <mergeCell ref="AD23:AD24"/>
    <mergeCell ref="J23:J24"/>
    <mergeCell ref="K23:K24"/>
    <mergeCell ref="L23:L24"/>
    <mergeCell ref="R23:R24"/>
    <mergeCell ref="AB23:AB24"/>
    <mergeCell ref="M23:M24"/>
    <mergeCell ref="N23:N24"/>
    <mergeCell ref="AA23:AA24"/>
    <mergeCell ref="Y23:Y24"/>
    <mergeCell ref="Z23:Z24"/>
    <mergeCell ref="Y22:AE22"/>
  </mergeCells>
  <dataValidations xWindow="511" yWindow="314" count="14">
    <dataValidation type="list" allowBlank="1" showInputMessage="1" showErrorMessage="1" promptTitle="Tracking:" prompt="Will these products be shipped out tracked?" sqref="D11">
      <formula1>$BY$111:$BY$112</formula1>
    </dataValidation>
    <dataValidation operator="greaterThan" showInputMessage="1" showErrorMessage="1" error="Please enter a date" promptTitle="Name of Opportunity" prompt="How will the deal be named" sqref="D4"/>
    <dataValidation allowBlank="1" showInputMessage="1" showErrorMessage="1" promptTitle="USPs:" prompt="This will be used by our editorial team. Please provide a succinct description of what the product is/does and 4 or 5 USPs. Include any other relevant information e.g. dimensions &amp; specifications" sqref="D5"/>
    <dataValidation allowBlank="1" showInputMessage="1" showErrorMessage="1" promptTitle="Returns allowance:" prompt="% to Groupon to cover the cost of customer service queries and returned products" sqref="D16"/>
    <dataValidation allowBlank="1" showInputMessage="1" showErrorMessage="1" promptTitle="Shipping SLA:" prompt="The time between receiving an order and it leaving the warehouse" sqref="D13"/>
    <dataValidation allowBlank="1" showInputMessage="1" showErrorMessage="1" promptTitle="Maximum shipping service length:" prompt="What is the maximum length of time it will take the courier between receving the products from you and delivering them to the customer?" sqref="D14"/>
    <dataValidation allowBlank="1" showInputMessage="1" showErrorMessage="1" promptTitle="Brand name" prompt="Name of the Brand" sqref="D15"/>
    <dataValidation allowBlank="1" showInputMessage="1" showErrorMessage="1" promptTitle="Returns Warehouse Address" prompt="Address of the Returns Warehouse. This will be displayed on our deal page." sqref="D19"/>
    <dataValidation allowBlank="1" showInputMessage="1" showErrorMessage="1" promptTitle="Customer service details - Phone" prompt="Please provide the phone number for your customer service team" sqref="D21"/>
    <dataValidation allowBlank="1" showInputMessage="1" showErrorMessage="1" promptTitle="Partner Name in Deal Text" prompt="Name of the Vendor. This will be displayed on our deal page." sqref="D17"/>
    <dataValidation allowBlank="1" showInputMessage="1" showErrorMessage="1" promptTitle="Website Link" prompt="Link to your website where customers can find out how to return their item should they need to. This will be displayed on our deal page." sqref="D18"/>
    <dataValidation allowBlank="1" showInputMessage="1" showErrorMessage="1" promptTitle="Customer service details - Email" prompt="Please provide the email address for your customer service team" sqref="D20"/>
    <dataValidation allowBlank="1" showInputMessage="1" showErrorMessage="1" error="no entry here" sqref="BA25:BA89"/>
    <dataValidation type="list" allowBlank="1" showInputMessage="1" showErrorMessage="1" errorTitle="Invalid courier" error="Only couriers on the approved list can be used to ship Groupon products" promptTitle="Enter courier:" prompt="Please choose a courier from the approved list." sqref="D12">
      <formula1>$BY$1:$BY$89</formula1>
    </dataValidation>
  </dataValidation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9" id="{2F63E44A-2E89-4549-91AA-94BD7E2B4CFD}">
            <x14:iconSet iconSet="3Symbols" custom="1">
              <x14:cfvo type="percent">
                <xm:f>0</xm:f>
              </x14:cfvo>
              <x14:cfvo type="num">
                <xm:f>1</xm:f>
              </x14:cfvo>
              <x14:cfvo type="num">
                <xm:f>2</xm:f>
              </x14:cfvo>
              <x14:cfIcon iconSet="NoIcons" iconId="0"/>
              <x14:cfIcon iconSet="3Symbols" iconId="2"/>
              <x14:cfIcon iconSet="3Symbols" iconId="0"/>
            </x14:iconSet>
          </x14:cfRule>
          <xm:sqref>E4:F10</xm:sqref>
        </x14:conditionalFormatting>
        <x14:conditionalFormatting xmlns:xm="http://schemas.microsoft.com/office/excel/2006/main">
          <x14:cfRule type="iconSet" priority="11" id="{2A533F3D-FE5A-40DC-85F6-7A6022385F8F}">
            <x14:iconSet iconSet="3Symbols" custom="1">
              <x14:cfvo type="percent">
                <xm:f>0</xm:f>
              </x14:cfvo>
              <x14:cfvo type="num">
                <xm:f>1</xm:f>
              </x14:cfvo>
              <x14:cfvo type="num">
                <xm:f>2</xm:f>
              </x14:cfvo>
              <x14:cfIcon iconSet="NoIcons" iconId="0"/>
              <x14:cfIcon iconSet="3Symbols" iconId="2"/>
              <x14:cfIcon iconSet="3Symbols" iconId="0"/>
            </x14:iconSet>
          </x14:cfRule>
          <xm:sqref>E11:F21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CER offer template</vt:lpstr>
    </vt:vector>
  </TitlesOfParts>
  <Company>Groupon Inc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 Allen</dc:creator>
  <cp:lastModifiedBy>Vassilios Marasopulos</cp:lastModifiedBy>
  <dcterms:created xsi:type="dcterms:W3CDTF">2014-10-24T10:44:27Z</dcterms:created>
  <dcterms:modified xsi:type="dcterms:W3CDTF">2015-04-20T13:52:33Z</dcterms:modified>
</cp:coreProperties>
</file>